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.bin" ContentType="application/vnd.ms-office.activeX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7.bin" ContentType="application/vnd.ms-office.activeX"/>
  <Override PartName="/xl/activeX/activeX8.bin" ContentType="application/vnd.ms-office.activeX"/>
  <Override PartName="/xl/activeX/activeX9.bin" ContentType="application/vnd.ms-office.activeX"/>
  <Override PartName="/xl/activeX/activeX10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WISD\Downloads\"/>
    </mc:Choice>
  </mc:AlternateContent>
  <xr:revisionPtr revIDLastSave="0" documentId="8_{1F8A35C2-B044-49F6-9B1A-2E423733DF82}" xr6:coauthVersionLast="47" xr6:coauthVersionMax="47" xr10:uidLastSave="{00000000-0000-0000-0000-000000000000}"/>
  <bookViews>
    <workbookView xWindow="-110" yWindow="-110" windowWidth="25820" windowHeight="14020" firstSheet="2" activeTab="2" xr2:uid="{78C63A67-9BBA-4492-A3F7-30672DD6D913}"/>
  </bookViews>
  <sheets>
    <sheet name="Headcount FY View Lewis" sheetId="16" state="hidden" r:id="rId1"/>
    <sheet name="Budget Fiscal Year View" sheetId="10" state="hidden" r:id="rId2"/>
    <sheet name="Marketing Budget" sheetId="7" r:id="rId3"/>
    <sheet name="Staff Budget" sheetId="9" r:id="rId4"/>
    <sheet name="Budget Fiscal Year View Bridge " sheetId="11" state="hidden" r:id="rId5"/>
    <sheet name="Budget Summary" sheetId="8" state="hidden" r:id="rId6"/>
    <sheet name="Budget Y1" sheetId="1" state="hidden" r:id="rId7"/>
    <sheet name="Headcount Y1" sheetId="3" state="hidden" r:id="rId8"/>
    <sheet name="Marketing Bridge Data ---&gt;&gt;&gt;" sheetId="14" state="hidden" r:id="rId9"/>
    <sheet name="GR_LED_Trends_MTD1" sheetId="12" state="hidden" r:id="rId10"/>
    <sheet name="FY22 budgetBDO Digital" sheetId="13" state="hidden" r:id="rId11"/>
  </sheets>
  <externalReferences>
    <externalReference r:id="rId12"/>
    <externalReference r:id="rId13"/>
  </externalReferences>
  <definedNames>
    <definedName name="_d" localSheetId="10" hidden="1">'[1]Budget details'!#REF!</definedName>
    <definedName name="_d" hidden="1">'[1]Budget details'!#REF!</definedName>
    <definedName name="_Fill" localSheetId="10" hidden="1">'[1]Budget details'!#REF!</definedName>
    <definedName name="_Fill" hidden="1">'[1]Budget details'!#REF!</definedName>
    <definedName name="_jj" localSheetId="10" hidden="1">'[1]Budget details'!#REF!</definedName>
    <definedName name="_jj" hidden="1">'[1]Budget details'!#REF!</definedName>
    <definedName name="_Key1" localSheetId="10" hidden="1">'[2]OpEx - May-June'!#REF!</definedName>
    <definedName name="_Key1" hidden="1">'[2]OpEx - May-June'!#REF!</definedName>
    <definedName name="_Order1" hidden="1">255</definedName>
    <definedName name="a" localSheetId="10">#REF!</definedName>
    <definedName name="a">#REF!</definedName>
    <definedName name="f" localSheetId="10" hidden="1">'[1]Budget details'!#REF!</definedName>
    <definedName name="f" hidden="1">'[1]Budget details'!#REF!</definedName>
    <definedName name="GR_LED_Trends_MTD_Export1" localSheetId="9">GR_LED_Trends_MTD1!$A$6:$N$16</definedName>
    <definedName name="GR_LED_Trends_MTD_Export1_Header" localSheetId="9">GR_LED_Trends_MTD1!$A$3:$N$5</definedName>
    <definedName name="GR_LED_Trends_MTD_Export1_Header_CenterLabel1" localSheetId="9">GR_LED_Trends_MTD1!$G$1</definedName>
    <definedName name="GR_LED_Trends_MTD_Export1_Header_CenterLabel2" localSheetId="9">GR_LED_Trends_MTD1!$G$2</definedName>
    <definedName name="GR_LED_Trends_MTD_Export1_Header_LeftLabel1" localSheetId="9">GR_LED_Trends_MTD1!$A$1</definedName>
    <definedName name="GR_LED_Trends_MTD_Export1_Header_LeftLabel2" localSheetId="9">GR_LED_Trends_MTD1!$A$2</definedName>
    <definedName name="GR_LED_Trends_MTD_Export1_Header_RightLabel1" localSheetId="9">GR_LED_Trends_MTD1!$A$3</definedName>
    <definedName name="GR_LED_Trends_MTD_Export1_Header_RightLabel2" localSheetId="9">GR_LED_Trends_MTD1!$A$4</definedName>
    <definedName name="GR_LED_Trends_MTD_Export1_Header_Title" localSheetId="9">GR_LED_Trends_MTD1!$G$3</definedName>
    <definedName name="GR_LED_Trends_MTD_Export1_Main" localSheetId="9">GR_LED_Trends_MTD1!$A$3:$N$16</definedName>
    <definedName name="h" localSheetId="10" hidden="1">'[1]Budget details'!#REF!</definedName>
    <definedName name="h" hidden="1">'[1]Budget details'!#REF!</definedName>
    <definedName name="Marketing_Export1" localSheetId="10">'FY22 budgetBDO Digital'!$A$7:$S$28</definedName>
    <definedName name="Marketing_Export1_Header" localSheetId="10">'FY22 budgetBDO Digital'!$A$1:$S$6</definedName>
    <definedName name="Marketing_Export1_Header_CenterLabel1" localSheetId="10">'FY22 budgetBDO Digital'!$J$2</definedName>
    <definedName name="Marketing_Export1_Header_CenterLabel2" localSheetId="10">'FY22 budgetBDO Digital'!$J$3</definedName>
    <definedName name="Marketing_Export1_Header_CenterLabel3" localSheetId="10">'FY22 budgetBDO Digital'!$J$4</definedName>
    <definedName name="Marketing_Export1_Header_CenterLabel4" localSheetId="10">'FY22 budgetBDO Digital'!$J$5</definedName>
    <definedName name="Marketing_Export1_Header_LeftLabel1" localSheetId="10">'FY22 budgetBDO Digital'!$A$2</definedName>
    <definedName name="Marketing_Export1_Header_LeftLabel2" localSheetId="10">'FY22 budgetBDO Digital'!$A$3</definedName>
    <definedName name="Marketing_Export1_Header_LeftLabel3" localSheetId="10">'FY22 budgetBDO Digital'!$A$4</definedName>
    <definedName name="Marketing_Export1_Header_LeftLabel4" localSheetId="10">'FY22 budgetBDO Digital'!$A$5</definedName>
    <definedName name="Marketing_Export1_Header_RightLabel1" localSheetId="10">'FY22 budgetBDO Digital'!$S$2</definedName>
    <definedName name="Marketing_Export1_Header_RightLabel2" localSheetId="10">'FY22 budgetBDO Digital'!$S$3</definedName>
    <definedName name="Marketing_Export1_Header_RightLabel3" localSheetId="10">'FY22 budgetBDO Digital'!$S$4</definedName>
    <definedName name="Marketing_Export1_Header_RightLabel4" localSheetId="10">'FY22 budgetBDO Digital'!$S$5</definedName>
    <definedName name="Marketing_Export1_Header_Title" localSheetId="10">'FY22 budgetBDO Digital'!#REF!</definedName>
    <definedName name="Marketing_Export1_Main" localSheetId="10">'FY22 budgetBDO Digital'!$A$1:$S$28</definedName>
    <definedName name="_xlnm.Print_Titles" localSheetId="1">'Budget Fiscal Year View'!$A:$I,'Budget Fiscal Year View'!$3:$3</definedName>
    <definedName name="_xlnm.Print_Titles" localSheetId="4">'Budget Fiscal Year View Bridge '!$A:$I,'Budget Fiscal Year View Bridge '!$3:$3</definedName>
    <definedName name="_xlnm.Print_Titles" localSheetId="5">'Budget Summary'!$A:$I,'Budget Summary'!$1:$2</definedName>
    <definedName name="_xlnm.Print_Titles" localSheetId="6">'Budget Y1'!$A:$I,'Budget Y1'!$1:$2</definedName>
    <definedName name="_xlnm.Print_Titles" localSheetId="2">'Marketing Budget'!$A:$I,'Marketing Budget'!$1:$2</definedName>
    <definedName name="QB_COLUMN_290" localSheetId="1" hidden="1">'Budget Fiscal Year View'!#REF!</definedName>
    <definedName name="QB_COLUMN_290" localSheetId="4" hidden="1">'Budget Fiscal Year View Bridge '!#REF!</definedName>
    <definedName name="QB_COLUMN_290" localSheetId="5" hidden="1">'Budget Summary'!#REF!</definedName>
    <definedName name="QB_COLUMN_290" localSheetId="6" hidden="1">'Budget Y1'!$P$1</definedName>
    <definedName name="QB_COLUMN_290" localSheetId="2" hidden="1">'Marketing Budget'!$P$1</definedName>
    <definedName name="QB_COLUMN_76201" localSheetId="1" hidden="1">'Budget Fiscal Year View'!$J$3</definedName>
    <definedName name="QB_COLUMN_76201" localSheetId="4" hidden="1">'Budget Fiscal Year View Bridge '!#REF!</definedName>
    <definedName name="QB_COLUMN_76201" localSheetId="5" hidden="1">'Budget Summary'!#REF!</definedName>
    <definedName name="QB_COLUMN_76201" localSheetId="6" hidden="1">'Budget Y1'!$J$2</definedName>
    <definedName name="QB_COLUMN_76201" localSheetId="2" hidden="1">'Marketing Budget'!$J$2</definedName>
    <definedName name="QB_COLUMN_762010" localSheetId="1" hidden="1">'Budget Fiscal Year View'!$S$3</definedName>
    <definedName name="QB_COLUMN_762010" localSheetId="4" hidden="1">'Budget Fiscal Year View Bridge '!$O$3</definedName>
    <definedName name="QB_COLUMN_762010" localSheetId="5" hidden="1">'Budget Summary'!#REF!</definedName>
    <definedName name="QB_COLUMN_762010" localSheetId="6" hidden="1">'Budget Y1'!$S$2</definedName>
    <definedName name="QB_COLUMN_762010" localSheetId="2" hidden="1">'Marketing Budget'!$S$2</definedName>
    <definedName name="QB_COLUMN_762011" localSheetId="1" hidden="1">'Budget Fiscal Year View'!$T$3</definedName>
    <definedName name="QB_COLUMN_762011" localSheetId="4" hidden="1">'Budget Fiscal Year View Bridge '!$P$3</definedName>
    <definedName name="QB_COLUMN_762011" localSheetId="5" hidden="1">'Budget Summary'!#REF!</definedName>
    <definedName name="QB_COLUMN_762011" localSheetId="6" hidden="1">'Budget Y1'!$T$2</definedName>
    <definedName name="QB_COLUMN_762011" localSheetId="2" hidden="1">'Marketing Budget'!$T$2</definedName>
    <definedName name="QB_COLUMN_762012" localSheetId="1" hidden="1">'Budget Fiscal Year View'!$U$3</definedName>
    <definedName name="QB_COLUMN_762012" localSheetId="4" hidden="1">'Budget Fiscal Year View Bridge '!$Q$3</definedName>
    <definedName name="QB_COLUMN_762012" localSheetId="5" hidden="1">'Budget Summary'!#REF!</definedName>
    <definedName name="QB_COLUMN_762012" localSheetId="6" hidden="1">'Budget Y1'!$U$2</definedName>
    <definedName name="QB_COLUMN_762012" localSheetId="2" hidden="1">'Marketing Budget'!$U$2</definedName>
    <definedName name="QB_COLUMN_76202" localSheetId="1" hidden="1">'Budget Fiscal Year View'!$K$3</definedName>
    <definedName name="QB_COLUMN_76202" localSheetId="4" hidden="1">'Budget Fiscal Year View Bridge '!#REF!</definedName>
    <definedName name="QB_COLUMN_76202" localSheetId="5" hidden="1">'Budget Summary'!#REF!</definedName>
    <definedName name="QB_COLUMN_76202" localSheetId="6" hidden="1">'Budget Y1'!$K$2</definedName>
    <definedName name="QB_COLUMN_76202" localSheetId="2" hidden="1">'Marketing Budget'!$K$2</definedName>
    <definedName name="QB_COLUMN_76203" localSheetId="1" hidden="1">'Budget Fiscal Year View'!$L$3</definedName>
    <definedName name="QB_COLUMN_76203" localSheetId="4" hidden="1">'Budget Fiscal Year View Bridge '!#REF!</definedName>
    <definedName name="QB_COLUMN_76203" localSheetId="5" hidden="1">'Budget Summary'!#REF!</definedName>
    <definedName name="QB_COLUMN_76203" localSheetId="6" hidden="1">'Budget Y1'!$L$2</definedName>
    <definedName name="QB_COLUMN_76203" localSheetId="2" hidden="1">'Marketing Budget'!$L$2</definedName>
    <definedName name="QB_COLUMN_76204" localSheetId="1" hidden="1">'Budget Fiscal Year View'!$M$3</definedName>
    <definedName name="QB_COLUMN_76204" localSheetId="4" hidden="1">'Budget Fiscal Year View Bridge '!#REF!</definedName>
    <definedName name="QB_COLUMN_76204" localSheetId="5" hidden="1">'Budget Summary'!#REF!</definedName>
    <definedName name="QB_COLUMN_76204" localSheetId="6" hidden="1">'Budget Y1'!$M$2</definedName>
    <definedName name="QB_COLUMN_76204" localSheetId="2" hidden="1">'Marketing Budget'!$M$2</definedName>
    <definedName name="QB_COLUMN_76205" localSheetId="1" hidden="1">'Budget Fiscal Year View'!$N$3</definedName>
    <definedName name="QB_COLUMN_76205" localSheetId="4" hidden="1">'Budget Fiscal Year View Bridge '!$J$3</definedName>
    <definedName name="QB_COLUMN_76205" localSheetId="5" hidden="1">'Budget Summary'!#REF!</definedName>
    <definedName name="QB_COLUMN_76205" localSheetId="6" hidden="1">'Budget Y1'!$N$2</definedName>
    <definedName name="QB_COLUMN_76205" localSheetId="2" hidden="1">'Marketing Budget'!$N$2</definedName>
    <definedName name="QB_COLUMN_76206" localSheetId="1" hidden="1">'Budget Fiscal Year View'!$O$3</definedName>
    <definedName name="QB_COLUMN_76206" localSheetId="4" hidden="1">'Budget Fiscal Year View Bridge '!$K$3</definedName>
    <definedName name="QB_COLUMN_76206" localSheetId="5" hidden="1">'Budget Summary'!#REF!</definedName>
    <definedName name="QB_COLUMN_76206" localSheetId="6" hidden="1">'Budget Y1'!$O$2</definedName>
    <definedName name="QB_COLUMN_76206" localSheetId="2" hidden="1">'Marketing Budget'!$O$2</definedName>
    <definedName name="QB_COLUMN_76207" localSheetId="1" hidden="1">'Budget Fiscal Year View'!$P$3</definedName>
    <definedName name="QB_COLUMN_76207" localSheetId="4" hidden="1">'Budget Fiscal Year View Bridge '!$L$3</definedName>
    <definedName name="QB_COLUMN_76207" localSheetId="5" hidden="1">'Budget Summary'!#REF!</definedName>
    <definedName name="QB_COLUMN_76207" localSheetId="6" hidden="1">'Budget Y1'!$P$2</definedName>
    <definedName name="QB_COLUMN_76207" localSheetId="2" hidden="1">'Marketing Budget'!$P$2</definedName>
    <definedName name="QB_COLUMN_76208" localSheetId="1" hidden="1">'Budget Fiscal Year View'!$Q$3</definedName>
    <definedName name="QB_COLUMN_76208" localSheetId="4" hidden="1">'Budget Fiscal Year View Bridge '!$M$3</definedName>
    <definedName name="QB_COLUMN_76208" localSheetId="5" hidden="1">'Budget Summary'!#REF!</definedName>
    <definedName name="QB_COLUMN_76208" localSheetId="6" hidden="1">'Budget Y1'!$Q$2</definedName>
    <definedName name="QB_COLUMN_76208" localSheetId="2" hidden="1">'Marketing Budget'!$Q$2</definedName>
    <definedName name="QB_COLUMN_76209" localSheetId="1" hidden="1">'Budget Fiscal Year View'!$R$3</definedName>
    <definedName name="QB_COLUMN_76209" localSheetId="4" hidden="1">'Budget Fiscal Year View Bridge '!$N$3</definedName>
    <definedName name="QB_COLUMN_76209" localSheetId="5" hidden="1">'Budget Summary'!#REF!</definedName>
    <definedName name="QB_COLUMN_76209" localSheetId="6" hidden="1">'Budget Y1'!$R$2</definedName>
    <definedName name="QB_COLUMN_76209" localSheetId="2" hidden="1">'Marketing Budget'!$R$2</definedName>
    <definedName name="QB_COLUMN_76300" localSheetId="1" hidden="1">'Budget Fiscal Year View'!#REF!</definedName>
    <definedName name="QB_COLUMN_76300" localSheetId="4" hidden="1">'Budget Fiscal Year View Bridge '!#REF!</definedName>
    <definedName name="QB_COLUMN_76300" localSheetId="5" hidden="1">'Budget Summary'!$K$2</definedName>
    <definedName name="QB_COLUMN_76300" localSheetId="6" hidden="1">'Budget Y1'!$V$2</definedName>
    <definedName name="QB_COLUMN_76300" localSheetId="2" hidden="1">'Marketing Budget'!$V$2</definedName>
    <definedName name="QB_DATA_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2" localSheetId="1" hidden="1">'Budget Fiscal Year View'!#REF!,'Budget Fiscal Year View'!#REF!,'Budget Fiscal Year View'!#REF!,'Budget Fiscal Year View'!$14:$14,'Budget Fiscal Year View'!$15:$15,'Budget Fiscal Year View'!$16:$16,'Budget Fiscal Year View'!$18:$18,'Budget Fiscal Year View'!$32:$32,'Budget Fiscal Year View'!$33:$33,'Budget Fiscal Year View'!$34:$34,'Budget Fiscal Year View'!#REF!,'Budget Fiscal Year View'!$21:$21,'Budget Fiscal Year View'!$22:$22,'Budget Fiscal Year View'!$23:$23,'Budget Fiscal Year View'!$6:$6,'Budget Fiscal Year View'!$7:$7</definedName>
    <definedName name="QB_DATA_12" localSheetId="4" hidden="1">'Budget Fiscal Year View Bridge '!#REF!,'Budget Fiscal Year View Bridge '!#REF!,'Budget Fiscal Year View Bridge '!#REF!,'Budget Fiscal Year View Bridge '!$14:$14,'Budget Fiscal Year View Bridge '!$15:$15,'Budget Fiscal Year View Bridge '!$16:$16,'Budget Fiscal Year View Bridge '!$18:$18,'Budget Fiscal Year View Bridge '!$32:$32,'Budget Fiscal Year View Bridge '!$33:$33,'Budget Fiscal Year View Bridge '!$34:$34,'Budget Fiscal Year View Bridge '!#REF!,'Budget Fiscal Year View Bridge '!$21:$21,'Budget Fiscal Year View Bridge '!$22:$22,'Budget Fiscal Year View Bridge '!$23:$23,'Budget Fiscal Year View Bridge '!$6:$6,'Budget Fiscal Year View Bridge '!$7:$7</definedName>
    <definedName name="QB_DATA_12" localSheetId="5" hidden="1">'Budget Summary'!#REF!,'Budget Summary'!#REF!,'Budget Summary'!#REF!,'Budget Summary'!$16:$16,'Budget Summary'!$17:$17,'Budget Summary'!$18:$18,'Budget Summary'!$20:$20,'Budget Summary'!$34:$34,'Budget Summary'!$35:$35,'Budget Summary'!$36:$36,'Budget Summary'!#REF!,'Budget Summary'!$23:$23,'Budget Summary'!$24:$24,'Budget Summary'!$25:$25,'Budget Summary'!$8:$8,'Budget Summary'!$9:$9</definedName>
    <definedName name="QB_DATA_12" localSheetId="6" hidden="1">'Budget Y1'!#REF!,'Budget Y1'!#REF!,'Budget Y1'!#REF!,'Budget Y1'!$13:$13,'Budget Y1'!$14:$14,'Budget Y1'!$15:$15,'Budget Y1'!$17:$17,'Budget Y1'!$31:$31,'Budget Y1'!$32:$32,'Budget Y1'!$33:$33,'Budget Y1'!#REF!,'Budget Y1'!$20:$20,'Budget Y1'!$21:$21,'Budget Y1'!$22:$22,'Budget Y1'!$5:$5,'Budget Y1'!$6:$6</definedName>
    <definedName name="QB_DATA_12" localSheetId="2" hidden="1">'Marketing Budget'!#REF!,'Marketing Budget'!#REF!,'Marketing Budget'!#REF!,'Marketing Budget'!$13:$13,'Marketing Budget'!$14:$14,'Marketing Budget'!$16:$16,'Marketing Budget'!$18:$18,'Marketing Budget'!$32:$32,'Marketing Budget'!$33:$33,'Marketing Budget'!$34:$34,'Marketing Budget'!#REF!,'Marketing Budget'!$21:$21,'Marketing Budget'!$22:$22,'Marketing Budget'!$23:$23,'Marketing Budget'!$5:$5,'Marketing Budget'!$6:$6</definedName>
    <definedName name="QB_DATA_13" localSheetId="1" hidden="1">'Budget Fiscal Year View'!#REF!,'Budget Fiscal Year View'!$26:$26,'Budget Fiscal Year View'!#REF!,'Budget Fiscal Year View'!$29:$29,'Budget Fiscal Year View'!$44:$44,'Budget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3" localSheetId="4" hidden="1">'Budget Fiscal Year View Bridge '!#REF!,'Budget Fiscal Year View Bridge '!$26:$26,'Budget Fiscal Year View Bridge '!#REF!,'Budget Fiscal Year View Bridge '!$29:$29,'Budget Fiscal Year View Bridge '!$44:$44,'Budget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3" localSheetId="5" hidden="1">'Budget Summary'!#REF!,'Budget Summary'!$28:$28,'Budget Summary'!#REF!,'Budget Summary'!$31:$31,'Budget Summary'!$46:$46,'Budget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3" localSheetId="6" hidden="1">'Budget Y1'!#REF!,'Budget Y1'!$25:$25,'Budget Y1'!#REF!,'Budget Y1'!$28:$28,'Budget Y1'!$43:$43,'Budget Y1'!#REF!,'Budget Y1'!#REF!,'Budget Y1'!#REF!,'Budget Y1'!#REF!,'Budget Y1'!#REF!,'Budget Y1'!#REF!,'Budget Y1'!#REF!,'Budget Y1'!#REF!,'Budget Y1'!#REF!,'Budget Y1'!#REF!,'Budget Y1'!#REF!</definedName>
    <definedName name="QB_DATA_13" localSheetId="2" hidden="1">'Marketing Budget'!#REF!,'Marketing Budget'!$26:$26,'Marketing Budget'!#REF!,'Marketing Budget'!$29:$29,'Marketing Budget'!$44:$44,'Marketing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1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1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1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1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1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2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2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2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2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2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DATA_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DATA_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DATA_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View'!$38:$38,'Budget Fiscal Year View'!#REF!</definedName>
    <definedName name="QB_DATA_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'!$38:$38,'Budget Fiscal Year View Bridge '!#REF!</definedName>
    <definedName name="QB_DATA_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Summary'!$40:$40,'Budget Summary'!#REF!</definedName>
    <definedName name="QB_DATA_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Y1'!$37:$37,'Budget Y1'!#REF!</definedName>
    <definedName name="QB_DATA_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Budget'!$38:$38,'Marketing Budget'!#REF!</definedName>
    <definedName name="QB_DATA_9" localSheetId="1" hidden="1">'Budget Fiscal Year View'!#REF!,'Budget Fiscal Year View'!#REF!,'Budget Fiscal Year View'!#REF!,'Budget Fiscal Year View'!#REF!,'Budget Fiscal Year View'!#REF!,'Budget Fiscal Year View'!#REF!,'Budget Fiscal Year View'!$11:$11,'Budget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DATA_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'!$11:$11,'Budget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DATA_9" localSheetId="5" hidden="1">'Budget Summary'!#REF!,'Budget Summary'!#REF!,'Budget Summary'!#REF!,'Budget Summary'!#REF!,'Budget Summary'!#REF!,'Budget Summary'!#REF!,'Budget Summary'!$13:$13,'Budget Summary'!#REF!,'Budget Summary'!#REF!,'Budget Summary'!#REF!,'Budget Summary'!#REF!,'Budget Summary'!#REF!,'Budget Summary'!#REF!,'Budget Summary'!#REF!,'Budget Summary'!#REF!,'Budget Summary'!#REF!</definedName>
    <definedName name="QB_DATA_9" localSheetId="6" hidden="1">'Budget Y1'!#REF!,'Budget Y1'!#REF!,'Budget Y1'!#REF!,'Budget Y1'!#REF!,'Budget Y1'!#REF!,'Budget Y1'!#REF!,'Budget Y1'!$10:$10,'Budget Y1'!#REF!,'Budget Y1'!#REF!,'Budget Y1'!#REF!,'Budget Y1'!#REF!,'Budget Y1'!#REF!,'Budget Y1'!#REF!,'Budget Y1'!#REF!,'Budget Y1'!#REF!,'Budget Y1'!#REF!</definedName>
    <definedName name="QB_DATA_9" localSheetId="2" hidden="1">'Marketing Budget'!#REF!,'Marketing Budget'!#REF!,'Marketing Budget'!#REF!,'Marketing Budget'!#REF!,'Marketing Budget'!#REF!,'Marketing Budget'!#REF!,'Marketing Budget'!$10:$10,'Marketing Budget'!#REF!,'Marketing Budget'!#REF!,'Marketing Budget'!#REF!,'Marketing Budget'!#REF!,'Marketing Budget'!#REF!,'Marketing Budget'!#REF!,'Marketing Budget'!#REF!,'Marketing Budget'!#REF!,'Marketing Budget'!#REF!</definedName>
    <definedName name="QB_FORMULA_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1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1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1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1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1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2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2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2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2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2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3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3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3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3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3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View'!$J$39,'Budget Fiscal Year View'!$K$39</definedName>
    <definedName name="QB_FORMULA_4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Summary'!$K$40,'Budget Summary'!#REF!,'Budget Summary'!#REF!</definedName>
    <definedName name="QB_FORMULA_43" localSheetId="6" hidden="1">'Budget Y1'!#REF!,'Budget Y1'!#REF!,'Budget Y1'!#REF!,'Budget Y1'!#REF!,'Budget Y1'!#REF!,'Budget Y1'!#REF!,'Budget Y1'!#REF!,'Budget Y1'!#REF!,'Budget Y1'!#REF!,'Budget Y1'!#REF!,'Budget Y1'!#REF!,'Budget Y1'!#REF!,'Budget Y1'!#REF!,'Budget Y1'!$V$37,'Budget Y1'!$J$38,'Budget Y1'!$K$38</definedName>
    <definedName name="QB_FORMULA_4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Budget'!$V$38,'Marketing Budget'!$J$39,'Marketing Budget'!$K$39</definedName>
    <definedName name="QB_FORMULA_44" localSheetId="1" hidden="1">'Budget Fiscal Year View'!$L$39,'Budget Fiscal Year View'!$M$39,'Budget Fiscal Year View'!$N$39,'Budget Fiscal Year View'!$O$39,'Budget Fiscal Year View'!$P$39,'Budget Fiscal Year View'!$Q$39,'Budget Fiscal Year View'!$R$39,'Budget Fiscal Year View'!$S$39,'Budget Fiscal Year View'!$T$39,'Budget Fiscal Year View'!$U$39,'Budget Fiscal Year View'!#REF!,'Budget Fiscal Year View'!#REF!,'Budget Fiscal Year View'!#REF!,'Budget Fiscal Year View'!#REF!,'Budget Fiscal Year View'!#REF!,'Budget Fiscal Year View'!#REF!</definedName>
    <definedName name="QB_FORMULA_44" localSheetId="4" hidden="1">'Budget Fiscal Year View Bridge '!#REF!,'Budget Fiscal Year View Bridge '!#REF!,'Budget Fiscal Year View Bridge '!$J$39,'Budget Fiscal Year View Bridge '!$K$39,'Budget Fiscal Year View Bridge '!$L$39,'Budget Fiscal Year View Bridge '!$M$39,'Budget Fiscal Year View Bridge '!$N$39,'Budget Fiscal Year View Bridge '!$O$39,'Budget Fiscal Year View Bridge '!$P$39,'Budget Fiscal Year View Bridge '!$Q$39,'Budget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4" localSheetId="5" hidden="1">'Budget Summary'!#REF!,'Budget Summary'!#REF!,'Budget Summary'!#REF!,'Budget Summary'!#REF!,'Budget Summary'!#REF!,'Budget Summary'!#REF!,'Budget Summary'!#REF!,'Budget Summary'!#REF!,'Budget Summary'!#REF!,'Budget Summary'!#REF!,'Budget Summary'!$K$41,'Budget Summary'!#REF!,'Budget Summary'!#REF!,'Budget Summary'!#REF!,'Budget Summary'!#REF!,'Budget Summary'!#REF!</definedName>
    <definedName name="QB_FORMULA_44" localSheetId="6" hidden="1">'Budget Y1'!$L$38,'Budget Y1'!$M$38,'Budget Y1'!$N$38,'Budget Y1'!$O$38,'Budget Y1'!$P$38,'Budget Y1'!$Q$38,'Budget Y1'!$R$38,'Budget Y1'!$S$38,'Budget Y1'!$T$38,'Budget Y1'!$U$38,'Budget Y1'!$V$38,'Budget Y1'!#REF!,'Budget Y1'!#REF!,'Budget Y1'!#REF!,'Budget Y1'!#REF!,'Budget Y1'!#REF!</definedName>
    <definedName name="QB_FORMULA_44" localSheetId="2" hidden="1">'Marketing Budget'!$L$39,'Marketing Budget'!$M$39,'Marketing Budget'!$N$39,'Marketing Budget'!$O$39,'Marketing Budget'!$P$39,'Marketing Budget'!$Q$39,'Marketing Budget'!$R$39,'Marketing Budget'!$S$39,'Marketing Budget'!$T$39,'Marketing Budget'!$U$39,'Marketing Budget'!$V$39,'Marketing Budget'!#REF!,'Marketing Budget'!#REF!,'Marketing Budget'!#REF!,'Marketing Budget'!#REF!,'Marketing Budget'!#REF!</definedName>
    <definedName name="QB_FORMULA_4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Summary'!$K$13</definedName>
    <definedName name="QB_FORMULA_4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Y1'!$V$10</definedName>
    <definedName name="QB_FORMULA_4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Budget'!$V$10</definedName>
    <definedName name="QB_FORMULA_4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View'!$J$12,'Budget Fiscal Year View'!$K$12,'Budget Fiscal Year View'!$L$12</definedName>
    <definedName name="QB_FORMULA_4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6" localSheetId="6" hidden="1">'Budget Y1'!#REF!,'Budget Y1'!#REF!,'Budget Y1'!#REF!,'Budget Y1'!#REF!,'Budget Y1'!#REF!,'Budget Y1'!#REF!,'Budget Y1'!#REF!,'Budget Y1'!#REF!,'Budget Y1'!#REF!,'Budget Y1'!#REF!,'Budget Y1'!#REF!,'Budget Y1'!#REF!,'Budget Y1'!#REF!,'Budget Y1'!$J$11,'Budget Y1'!$K$11,'Budget Y1'!$L$11</definedName>
    <definedName name="QB_FORMULA_4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Budget'!$J$11,'Marketing Budget'!$K$11,'Marketing Budget'!$L$11</definedName>
    <definedName name="QB_FORMULA_47" localSheetId="1" hidden="1">'Budget Fiscal Year View'!$M$12,'Budget Fiscal Year View'!$N$12,'Budget Fiscal Year View'!$O$12,'Budget Fiscal Year View'!$P$12,'Budget Fiscal Year View'!$Q$12,'Budget Fiscal Year View'!$R$12,'Budget Fiscal Year View'!$S$12,'Budget Fiscal Year View'!$T$12,'Budget Fiscal Year View'!$U$12,'Budget Fiscal Year View'!#REF!,'Budget Fiscal Year View'!#REF!,'Budget Fiscal Year View'!#REF!,'Budget Fiscal Year View'!#REF!,'Budget Fiscal Year View'!#REF!,'Budget Fiscal Year View'!#REF!,'Budget Fiscal Year View'!#REF!</definedName>
    <definedName name="QB_FORMULA_47" localSheetId="4" hidden="1">'Budget Fiscal Year View Bridge '!#REF!,'Budget Fiscal Year View Bridge '!$J$12,'Budget Fiscal Year View Bridge '!$K$12,'Budget Fiscal Year View Bridge '!$L$12,'Budget Fiscal Year View Bridge '!$M$12,'Budget Fiscal Year View Bridge '!$N$12,'Budget Fiscal Year View Bridge '!$O$12,'Budget Fiscal Year View Bridge '!$P$12,'Budget Fiscal Year View Bridge '!$Q$12,'Budget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7" localSheetId="5" hidden="1">'Budget Summary'!#REF!,'Budget Summary'!#REF!,'Budget Summary'!#REF!,'Budget Summary'!#REF!,'Budget Summary'!#REF!,'Budget Summary'!#REF!,'Budget Summary'!#REF!,'Budget Summary'!#REF!,'Budget Summary'!#REF!,'Budget Summary'!$K$14,'Budget Summary'!#REF!,'Budget Summary'!#REF!,'Budget Summary'!#REF!,'Budget Summary'!#REF!,'Budget Summary'!#REF!,'Budget Summary'!#REF!</definedName>
    <definedName name="QB_FORMULA_47" localSheetId="6" hidden="1">'Budget Y1'!$M$11,'Budget Y1'!$N$11,'Budget Y1'!$O$11,'Budget Y1'!$P$11,'Budget Y1'!$Q$11,'Budget Y1'!$R$11,'Budget Y1'!$S$11,'Budget Y1'!$T$11,'Budget Y1'!$U$11,'Budget Y1'!$V$11,'Budget Y1'!#REF!,'Budget Y1'!#REF!,'Budget Y1'!#REF!,'Budget Y1'!#REF!,'Budget Y1'!#REF!,'Budget Y1'!#REF!</definedName>
    <definedName name="QB_FORMULA_47" localSheetId="2" hidden="1">'Marketing Budget'!$M$11,'Marketing Budget'!$N$11,'Marketing Budget'!$O$11,'Marketing Budget'!$P$11,'Marketing Budget'!$Q$11,'Marketing Budget'!$R$11,'Marketing Budget'!$S$11,'Marketing Budget'!$T$11,'Marketing Budget'!$U$11,'Marketing Budget'!$V$11,'Marketing Budget'!#REF!,'Marketing Budget'!#REF!,'Marketing Budget'!#REF!,'Marketing Budget'!#REF!,'Marketing Budget'!#REF!,'Marketing Budget'!#REF!</definedName>
    <definedName name="QB_FORMULA_4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4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4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4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4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4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5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5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5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5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View'!$J$19</definedName>
    <definedName name="QB_FORMULA_5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5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Summary'!$K$16,'Budget Summary'!$K$17,'Budget Summary'!$K$18,'Budget Summary'!$K$20,'Budget Summary'!#REF!</definedName>
    <definedName name="QB_FORMULA_57" localSheetId="6" hidden="1">'Budget Y1'!#REF!,'Budget Y1'!#REF!,'Budget Y1'!#REF!,'Budget Y1'!#REF!,'Budget Y1'!#REF!,'Budget Y1'!#REF!,'Budget Y1'!#REF!,'Budget Y1'!#REF!,'Budget Y1'!#REF!,'Budget Y1'!#REF!,'Budget Y1'!#REF!,'Budget Y1'!$V$13,'Budget Y1'!$V$14,'Budget Y1'!$V$15,'Budget Y1'!$V$17,'Budget Y1'!$J$18</definedName>
    <definedName name="QB_FORMULA_5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Budget'!$V$13,'Marketing Budget'!$V$14,'Marketing Budget'!$V$16,'Marketing Budget'!$V$18,'Marketing Budget'!$J$19</definedName>
    <definedName name="QB_FORMULA_58" localSheetId="1" hidden="1">'Budget Fiscal Year View'!$K$19,'Budget Fiscal Year View'!$L$19,'Budget Fiscal Year View'!$M$19,'Budget Fiscal Year View'!$N$19,'Budget Fiscal Year View'!$O$19,'Budget Fiscal Year View'!$P$19,'Budget Fiscal Year View'!$Q$19,'Budget Fiscal Year View'!$R$19,'Budget Fiscal Year View'!$S$19,'Budget Fiscal Year View'!$T$19,'Budget Fiscal Year View'!$U$19,'Budget Fiscal Year View'!#REF!,'Budget Fiscal Year View'!#REF!,'Budget Fiscal Year View'!#REF!,'Budget Fiscal Year View'!#REF!,'Budget Fiscal Year View'!$J$35</definedName>
    <definedName name="QB_FORMULA_58" localSheetId="4" hidden="1">'Budget Fiscal Year View Bridge '!#REF!,'Budget Fiscal Year View Bridge '!#REF!,'Budget Fiscal Year View Bridge '!#REF!,'Budget Fiscal Year View Bridge '!$J$19,'Budget Fiscal Year View Bridge '!$K$19,'Budget Fiscal Year View Bridge '!$L$19,'Budget Fiscal Year View Bridge '!$M$19,'Budget Fiscal Year View Bridge '!$N$19,'Budget Fiscal Year View Bridge '!$O$19,'Budget Fiscal Year View Bridge '!$P$19,'Budget Fiscal Year View Bridge '!$Q$19,'Budget Fiscal Year View Bridge '!#REF!,'Budget Fiscal Year View Bridge '!#REF!,'Budget Fiscal Year View Bridge '!#REF!,'Budget Fiscal Year View Bridge '!#REF!,'Budget Fiscal Year View Bridge '!#REF!</definedName>
    <definedName name="QB_FORMULA_5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Summary'!$K$21,'Budget Summary'!$K$34,'Budget Summary'!$K$35,'Budget Summary'!$K$36,'Budget Summary'!#REF!</definedName>
    <definedName name="QB_FORMULA_58" localSheetId="6" hidden="1">'Budget Y1'!$K$18,'Budget Y1'!$L$18,'Budget Y1'!$M$18,'Budget Y1'!$N$18,'Budget Y1'!$O$18,'Budget Y1'!$P$18,'Budget Y1'!$Q$18,'Budget Y1'!$R$18,'Budget Y1'!$S$18,'Budget Y1'!$T$18,'Budget Y1'!$U$18,'Budget Y1'!$V$18,'Budget Y1'!$V$31,'Budget Y1'!$V$32,'Budget Y1'!$V$33,'Budget Y1'!$J$34</definedName>
    <definedName name="QB_FORMULA_58" localSheetId="2" hidden="1">'Marketing Budget'!$K$19,'Marketing Budget'!$L$19,'Marketing Budget'!$M$19,'Marketing Budget'!$N$19,'Marketing Budget'!$O$19,'Marketing Budget'!$P$19,'Marketing Budget'!$Q$19,'Marketing Budget'!$R$19,'Marketing Budget'!$S$19,'Marketing Budget'!$T$19,'Marketing Budget'!$U$19,'Marketing Budget'!$V$19,'Marketing Budget'!$V$32,'Marketing Budget'!$V$33,'Marketing Budget'!$V$34,'Marketing Budget'!$J$35</definedName>
    <definedName name="QB_FORMULA_59" localSheetId="1" hidden="1">'Budget Fiscal Year View'!$K$35,'Budget Fiscal Year View'!$L$35,'Budget Fiscal Year View'!$M$35,'Budget Fiscal Year View'!$N$35,'Budget Fiscal Year View'!$O$35,'Budget Fiscal Year View'!$P$35,'Budget Fiscal Year View'!$Q$35,'Budget Fiscal Year View'!$R$35,'Budget Fiscal Year View'!$S$35,'Budget Fiscal Year View'!$T$35,'Budget Fiscal Year View'!$U$35,'Budget Fiscal Year View'!#REF!,'Budget Fiscal Year View'!#REF!,'Budget Fiscal Year View'!#REF!,'Budget Fiscal Year View'!#REF!,'Budget Fiscal Year View'!#REF!</definedName>
    <definedName name="QB_FORMULA_59" localSheetId="4" hidden="1">'Budget Fiscal Year View Bridge '!#REF!,'Budget Fiscal Year View Bridge '!#REF!,'Budget Fiscal Year View Bridge '!#REF!,'Budget Fiscal Year View Bridge '!$J$35,'Budget Fiscal Year View Bridge '!$K$35,'Budget Fiscal Year View Bridge '!$L$35,'Budget Fiscal Year View Bridge '!$M$35,'Budget Fiscal Year View Bridge '!$N$35,'Budget Fiscal Year View Bridge '!$O$35,'Budget Fiscal Year View Bridge '!$P$35,'Budget Fiscal Year View Bridge '!$Q$35,'Budget Fiscal Year View Bridge '!#REF!,'Budget Fiscal Year View Bridge '!#REF!,'Budget Fiscal Year View Bridge '!#REF!,'Budget Fiscal Year View Bridge '!#REF!,'Budget Fiscal Year View Bridge '!#REF!</definedName>
    <definedName name="QB_FORMULA_5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Summary'!$K$37,'Budget Summary'!#REF!,'Budget Summary'!$K$23,'Budget Summary'!$K$24,'Budget Summary'!$K$25</definedName>
    <definedName name="QB_FORMULA_59" localSheetId="6" hidden="1">'Budget Y1'!$K$34,'Budget Y1'!$L$34,'Budget Y1'!$M$34,'Budget Y1'!$N$34,'Budget Y1'!$O$34,'Budget Y1'!$P$34,'Budget Y1'!$Q$34,'Budget Y1'!$R$34,'Budget Y1'!$S$34,'Budget Y1'!$T$34,'Budget Y1'!$U$34,'Budget Y1'!$V$34,'Budget Y1'!#REF!,'Budget Y1'!$V$20,'Budget Y1'!$V$21,'Budget Y1'!$V$22</definedName>
    <definedName name="QB_FORMULA_59" localSheetId="2" hidden="1">'Marketing Budget'!$K$35,'Marketing Budget'!$L$35,'Marketing Budget'!$M$35,'Marketing Budget'!$N$35,'Marketing Budget'!$O$35,'Marketing Budget'!$P$35,'Marketing Budget'!$Q$35,'Marketing Budget'!$R$35,'Marketing Budget'!$S$35,'Marketing Budget'!$T$35,'Marketing Budget'!$U$35,'Marketing Budget'!$V$35,'Marketing Budget'!#REF!,'Marketing Budget'!$V$21,'Marketing Budget'!$V$22,'Marketing Budget'!$V$23</definedName>
    <definedName name="QB_FORMULA_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0" localSheetId="1" hidden="1">'Budget Fiscal Year View'!$J$24,'Budget Fiscal Year View'!$K$24,'Budget Fiscal Year View'!$L$24,'Budget Fiscal Year View'!$M$24,'Budget Fiscal Year View'!$N$24,'Budget Fiscal Year View'!$O$24,'Budget Fiscal Year View'!$P$24,'Budget Fiscal Year View'!$Q$24,'Budget Fiscal Year View'!$R$24,'Budget Fiscal Year View'!$S$24,'Budget Fiscal Year View'!$T$24,'Budget Fiscal Year View'!$U$24,'Budget Fiscal Year View'!#REF!,'Budget Fiscal Year View'!#REF!,'Budget Fiscal Year View'!#REF!,'Budget Fiscal Year View'!$J$8</definedName>
    <definedName name="QB_FORMULA_60" localSheetId="4" hidden="1">'Budget Fiscal Year View Bridge '!#REF!,'Budget Fiscal Year View Bridge '!#REF!,'Budget Fiscal Year View Bridge '!#REF!,'Budget Fiscal Year View Bridge '!#REF!,'Budget Fiscal Year View Bridge '!$J$24,'Budget Fiscal Year View Bridge '!$K$24,'Budget Fiscal Year View Bridge '!$L$24,'Budget Fiscal Year View Bridge '!$M$24,'Budget Fiscal Year View Bridge '!$N$24,'Budget Fiscal Year View Bridge '!$O$24,'Budget Fiscal Year View Bridge '!$P$24,'Budget Fiscal Year View Bridge '!$Q$24,'Budget Fiscal Year View Bridge '!#REF!,'Budget Fiscal Year View Bridge '!#REF!,'Budget Fiscal Year View Bridge '!#REF!,'Budget Fiscal Year View Bridge '!#REF!</definedName>
    <definedName name="QB_FORMULA_6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Summary'!$K$26,'Budget Summary'!$K$8,'Budget Summary'!$K$9,'Budget Summary'!#REF!</definedName>
    <definedName name="QB_FORMULA_60" localSheetId="6" hidden="1">'Budget Y1'!$J$23,'Budget Y1'!$K$23,'Budget Y1'!$L$23,'Budget Y1'!$M$23,'Budget Y1'!$N$23,'Budget Y1'!$O$23,'Budget Y1'!$P$23,'Budget Y1'!$Q$23,'Budget Y1'!$R$23,'Budget Y1'!$S$23,'Budget Y1'!$T$23,'Budget Y1'!$U$23,'Budget Y1'!$V$23,'Budget Y1'!$V$5,'Budget Y1'!$V$6,'Budget Y1'!$J$7</definedName>
    <definedName name="QB_FORMULA_60" localSheetId="2" hidden="1">'Marketing Budget'!$J$24,'Marketing Budget'!$K$24,'Marketing Budget'!$L$24,'Marketing Budget'!$M$24,'Marketing Budget'!$N$24,'Marketing Budget'!$O$24,'Marketing Budget'!$P$24,'Marketing Budget'!$Q$24,'Marketing Budget'!$R$24,'Marketing Budget'!$S$24,'Marketing Budget'!$T$24,'Marketing Budget'!$U$24,'Marketing Budget'!$V$24,'Marketing Budget'!$V$5,'Marketing Budget'!$V$6,'Marketing Budget'!$J$7</definedName>
    <definedName name="QB_FORMULA_61" localSheetId="1" hidden="1">'Budget Fiscal Year View'!$K$8,'Budget Fiscal Year View'!$L$8,'Budget Fiscal Year View'!$M$8,'Budget Fiscal Year View'!$N$8,'Budget Fiscal Year View'!$O$8,'Budget Fiscal Year View'!$P$8,'Budget Fiscal Year View'!$Q$8,'Budget Fiscal Year View'!$R$8,'Budget Fiscal Year View'!$S$8,'Budget Fiscal Year View'!$T$8,'Budget Fiscal Year View'!$U$8,'Budget Fiscal Year View'!#REF!,'Budget Fiscal Year View'!#REF!,'Budget Fiscal Year View'!#REF!,'Budget Fiscal Year View'!#REF!,'Budget Fiscal Year View'!#REF!</definedName>
    <definedName name="QB_FORMULA_61" localSheetId="4" hidden="1">'Budget Fiscal Year View Bridge '!#REF!,'Budget Fiscal Year View Bridge '!#REF!,'Budget Fiscal Year View Bridge '!#REF!,'Budget Fiscal Year View Bridge '!$J$8,'Budget Fiscal Year View Bridge '!$K$8,'Budget Fiscal Year View Bridge '!$L$8,'Budget Fiscal Year View Bridge '!$M$8,'Budget Fiscal Year View Bridge '!$N$8,'Budget Fiscal Year View Bridge '!$O$8,'Budget Fiscal Year View Bridge '!$P$8,'Budget Fiscal Year View Bridge '!$Q$8,'Budget Fiscal Year View Bridge '!#REF!,'Budget Fiscal Year View Bridge '!#REF!,'Budget Fiscal Year View Bridge '!#REF!,'Budget Fiscal Year View Bridge '!#REF!,'Budget Fiscal Year View Bridge '!#REF!</definedName>
    <definedName name="QB_FORMULA_6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Summary'!$K$10,'Budget Summary'!#REF!,'Budget Summary'!$K$28,'Budget Summary'!#REF!,'Budget Summary'!$K$31</definedName>
    <definedName name="QB_FORMULA_61" localSheetId="6" hidden="1">'Budget Y1'!$K$7,'Budget Y1'!$L$7,'Budget Y1'!$M$7,'Budget Y1'!$N$7,'Budget Y1'!$O$7,'Budget Y1'!$P$7,'Budget Y1'!$Q$7,'Budget Y1'!$R$7,'Budget Y1'!$S$7,'Budget Y1'!$T$7,'Budget Y1'!$U$7,'Budget Y1'!$V$7,'Budget Y1'!#REF!,'Budget Y1'!$V$25,'Budget Y1'!#REF!,'Budget Y1'!$V$28</definedName>
    <definedName name="QB_FORMULA_61" localSheetId="2" hidden="1">'Marketing Budget'!$K$7,'Marketing Budget'!$L$7,'Marketing Budget'!$M$7,'Marketing Budget'!$N$7,'Marketing Budget'!$O$7,'Marketing Budget'!$P$7,'Marketing Budget'!$Q$7,'Marketing Budget'!$R$7,'Marketing Budget'!$S$7,'Marketing Budget'!$T$7,'Marketing Budget'!$U$7,'Marketing Budget'!$V$7,'Marketing Budget'!#REF!,'Marketing Budget'!$V$26,'Marketing Budget'!#REF!,'Marketing Budget'!$V$29</definedName>
    <definedName name="QB_FORMULA_62" localSheetId="1" hidden="1">'Budget Fiscal Year View'!$J$30,'Budget Fiscal Year View'!$K$30,'Budget Fiscal Year View'!$L$30,'Budget Fiscal Year View'!$M$30,'Budget Fiscal Year View'!$N$30,'Budget Fiscal Year View'!$O$30,'Budget Fiscal Year View'!$P$30,'Budget Fiscal Year View'!$Q$30,'Budget Fiscal Year View'!$R$30,'Budget Fiscal Year View'!$S$30,'Budget Fiscal Year View'!$T$30,'Budget Fiscal Year View'!$U$30,'Budget Fiscal Year View'!#REF!,'Budget Fiscal Year View'!#REF!,'Budget Fiscal Year View'!$J$45,'Budget Fiscal Year View'!$K$45</definedName>
    <definedName name="QB_FORMULA_62" localSheetId="4" hidden="1">'Budget Fiscal Year View Bridge '!#REF!,'Budget Fiscal Year View Bridge '!#REF!,'Budget Fiscal Year View Bridge '!#REF!,'Budget Fiscal Year View Bridge '!#REF!,'Budget Fiscal Year View Bridge '!$J$30,'Budget Fiscal Year View Bridge '!$K$30,'Budget Fiscal Year View Bridge '!$L$30,'Budget Fiscal Year View Bridge '!$M$30,'Budget Fiscal Year View Bridge '!$N$30,'Budget Fiscal Year View Bridge '!$O$30,'Budget Fiscal Year View Bridge '!$P$30,'Budget Fiscal Year View Bridge '!$Q$30,'Budget Fiscal Year View Bridge '!#REF!,'Budget Fiscal Year View Bridge '!#REF!,'Budget Fiscal Year View Bridge '!#REF!,'Budget Fiscal Year View Bridge '!#REF!</definedName>
    <definedName name="QB_FORMULA_6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Summary'!$K$32,'Budget Summary'!$K$46,'Budget Summary'!#REF!,'Budget Summary'!#REF!</definedName>
    <definedName name="QB_FORMULA_62" localSheetId="6" hidden="1">'Budget Y1'!$J$29,'Budget Y1'!$K$29,'Budget Y1'!$L$29,'Budget Y1'!$M$29,'Budget Y1'!$N$29,'Budget Y1'!$O$29,'Budget Y1'!$P$29,'Budget Y1'!$Q$29,'Budget Y1'!$R$29,'Budget Y1'!$S$29,'Budget Y1'!$T$29,'Budget Y1'!$U$29,'Budget Y1'!$V$29,'Budget Y1'!$V$43,'Budget Y1'!$J$44,'Budget Y1'!$K$44</definedName>
    <definedName name="QB_FORMULA_62" localSheetId="2" hidden="1">'Marketing Budget'!$J$30,'Marketing Budget'!$K$30,'Marketing Budget'!$L$30,'Marketing Budget'!$M$30,'Marketing Budget'!$N$30,'Marketing Budget'!$O$30,'Marketing Budget'!$P$30,'Marketing Budget'!$Q$30,'Marketing Budget'!$R$30,'Marketing Budget'!$S$30,'Marketing Budget'!$T$30,'Marketing Budget'!$U$30,'Marketing Budget'!$V$30,'Marketing Budget'!$V$44,'Marketing Budget'!$J$45,'Marketing Budget'!$K$45</definedName>
    <definedName name="QB_FORMULA_63" localSheetId="1" hidden="1">'Budget Fiscal Year View'!$L$45,'Budget Fiscal Year View'!$M$45,'Budget Fiscal Year View'!$N$45,'Budget Fiscal Year View'!$O$45,'Budget Fiscal Year View'!$P$45,'Budget Fiscal Year View'!$Q$45,'Budget Fiscal Year View'!$R$45,'Budget Fiscal Year View'!$S$45,'Budget Fiscal Year View'!$T$45,'Budget Fiscal Year View'!$U$45,'Budget Fiscal Year View'!#REF!,'Budget Fiscal Year View'!#REF!,'Budget Fiscal Year View'!#REF!,'Budget Fiscal Year View'!#REF!,'Budget Fiscal Year View'!#REF!,'Budget Fiscal Year View'!#REF!</definedName>
    <definedName name="QB_FORMULA_63" localSheetId="4" hidden="1">'Budget Fiscal Year View Bridge '!#REF!,'Budget Fiscal Year View Bridge '!#REF!,'Budget Fiscal Year View Bridge '!$J$48,'Budget Fiscal Year View Bridge '!$K$48,'Budget Fiscal Year View Bridge '!$L$48,'Budget Fiscal Year View Bridge '!$M$48,'Budget Fiscal Year View Bridge '!$N$48,'Budget Fiscal Year View Bridge '!$O$48,'Budget Fiscal Year View Bridge '!$P$48,'Budget Fiscal Year View Bridge '!$Q$48,'Budget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3" localSheetId="5" hidden="1">'Budget Summary'!#REF!,'Budget Summary'!#REF!,'Budget Summary'!#REF!,'Budget Summary'!#REF!,'Budget Summary'!#REF!,'Budget Summary'!#REF!,'Budget Summary'!#REF!,'Budget Summary'!#REF!,'Budget Summary'!#REF!,'Budget Summary'!#REF!,'Budget Summary'!$K$48,'Budget Summary'!#REF!,'Budget Summary'!#REF!,'Budget Summary'!#REF!,'Budget Summary'!#REF!,'Budget Summary'!#REF!</definedName>
    <definedName name="QB_FORMULA_63" localSheetId="6" hidden="1">'Budget Y1'!$L$44,'Budget Y1'!$M$44,'Budget Y1'!$N$44,'Budget Y1'!$O$44,'Budget Y1'!$P$44,'Budget Y1'!$Q$44,'Budget Y1'!$R$44,'Budget Y1'!$S$44,'Budget Y1'!$T$44,'Budget Y1'!$U$44,'Budget Y1'!$V$44,'Budget Y1'!#REF!,'Budget Y1'!#REF!,'Budget Y1'!#REF!,'Budget Y1'!#REF!,'Budget Y1'!#REF!</definedName>
    <definedName name="QB_FORMULA_63" localSheetId="2" hidden="1">'Marketing Budget'!$L$45,'Marketing Budget'!$M$45,'Marketing Budget'!$N$45,'Marketing Budget'!$O$45,'Marketing Budget'!$P$45,'Marketing Budget'!$Q$45,'Marketing Budget'!$R$45,'Marketing Budget'!$S$45,'Marketing Budget'!$T$45,'Marketing Budget'!$U$45,'Marketing Budget'!$V$45,'Marketing Budget'!#REF!,'Marketing Budget'!#REF!,'Marketing Budget'!#REF!,'Marketing Budget'!#REF!,'Marketing Budget'!#REF!</definedName>
    <definedName name="QB_FORMULA_6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6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6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6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6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6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7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7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7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7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7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8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8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8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8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8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0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0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0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0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0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1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1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1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1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1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2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2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2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2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2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3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3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3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3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3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4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4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4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4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4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5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5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5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5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5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6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6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6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6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6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7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7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7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7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7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FORMULA_98" localSheetId="1" hidden="1">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View'!#REF!,'Budget Fiscal Year View'!#REF!</definedName>
    <definedName name="QB_FORMULA_98" localSheetId="4" hidden="1">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'!#REF!,'Budget Fiscal Year View Bridge '!#REF!</definedName>
    <definedName name="QB_FORMULA_98" localSheetId="5" hidden="1">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Summary'!#REF!,'Budget Summary'!#REF!</definedName>
    <definedName name="QB_FORMULA_98" localSheetId="6" hidden="1">'Budget Y1'!#REF!,'Budget Y1'!#REF!,'Budget Y1'!#REF!,'Budget Y1'!#REF!,'Budget Y1'!#REF!,'Budget Y1'!#REF!,'Budget Y1'!#REF!,'Budget Y1'!#REF!,'Budget Y1'!#REF!,'Budget Y1'!#REF!,'Budget Y1'!#REF!,'Budget Y1'!#REF!,'Budget Y1'!#REF!,'Budget Y1'!#REF!</definedName>
    <definedName name="QB_FORMULA_98" localSheetId="2" hidden="1">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Budget'!#REF!,'Marketing Budget'!#REF!</definedName>
    <definedName name="QB_ROW_100250" localSheetId="1" hidden="1">'Budget Fiscal Year View'!#REF!</definedName>
    <definedName name="QB_ROW_100250" localSheetId="4" hidden="1">'Budget Fiscal Year View Bridge '!#REF!</definedName>
    <definedName name="QB_ROW_100250" localSheetId="5" hidden="1">'Budget Summary'!#REF!</definedName>
    <definedName name="QB_ROW_100250" localSheetId="6" hidden="1">'Budget Y1'!#REF!</definedName>
    <definedName name="QB_ROW_100250" localSheetId="2" hidden="1">'Marketing Budget'!#REF!</definedName>
    <definedName name="QB_ROW_101040" localSheetId="1" hidden="1">'Budget Fiscal Year View'!$E$4</definedName>
    <definedName name="QB_ROW_101040" localSheetId="4" hidden="1">'Budget Fiscal Year View Bridge '!$E$4</definedName>
    <definedName name="QB_ROW_101040" localSheetId="5" hidden="1">'Budget Summary'!$E$6</definedName>
    <definedName name="QB_ROW_101040" localSheetId="6" hidden="1">'Budget Y1'!$E$3</definedName>
    <definedName name="QB_ROW_101040" localSheetId="2" hidden="1">'Marketing Budget'!$E$3</definedName>
    <definedName name="QB_ROW_101340" localSheetId="1" hidden="1">'Budget Fiscal Year View'!$E$45</definedName>
    <definedName name="QB_ROW_101340" localSheetId="4" hidden="1">'Budget Fiscal Year View Bridge '!$E$48</definedName>
    <definedName name="QB_ROW_101340" localSheetId="5" hidden="1">'Budget Summary'!$E$48</definedName>
    <definedName name="QB_ROW_101340" localSheetId="6" hidden="1">'Budget Y1'!$E$44</definedName>
    <definedName name="QB_ROW_101340" localSheetId="2" hidden="1">'Marketing Budget'!$E$45</definedName>
    <definedName name="QB_ROW_109040" localSheetId="1" hidden="1">'Budget Fiscal Year View'!#REF!</definedName>
    <definedName name="QB_ROW_109040" localSheetId="4" hidden="1">'Budget Fiscal Year View Bridge '!#REF!</definedName>
    <definedName name="QB_ROW_109040" localSheetId="5" hidden="1">'Budget Summary'!#REF!</definedName>
    <definedName name="QB_ROW_109040" localSheetId="6" hidden="1">'Budget Y1'!#REF!</definedName>
    <definedName name="QB_ROW_109040" localSheetId="2" hidden="1">'Marketing Budget'!#REF!</definedName>
    <definedName name="QB_ROW_109340" localSheetId="1" hidden="1">'Budget Fiscal Year View'!#REF!</definedName>
    <definedName name="QB_ROW_109340" localSheetId="4" hidden="1">'Budget Fiscal Year View Bridge '!#REF!</definedName>
    <definedName name="QB_ROW_109340" localSheetId="5" hidden="1">'Budget Summary'!#REF!</definedName>
    <definedName name="QB_ROW_109340" localSheetId="6" hidden="1">'Budget Y1'!#REF!</definedName>
    <definedName name="QB_ROW_109340" localSheetId="2" hidden="1">'Marketing Budget'!#REF!</definedName>
    <definedName name="QB_ROW_110050" localSheetId="1" hidden="1">'Budget Fiscal Year View'!$F$13</definedName>
    <definedName name="QB_ROW_110050" localSheetId="4" hidden="1">'Budget Fiscal Year View Bridge '!$F$13</definedName>
    <definedName name="QB_ROW_110050" localSheetId="5" hidden="1">'Budget Summary'!$F$15</definedName>
    <definedName name="QB_ROW_110050" localSheetId="6" hidden="1">'Budget Y1'!$F$12</definedName>
    <definedName name="QB_ROW_110050" localSheetId="2" hidden="1">'Marketing Budget'!$F$12</definedName>
    <definedName name="QB_ROW_110350" localSheetId="1" hidden="1">'Budget Fiscal Year View'!$F$19</definedName>
    <definedName name="QB_ROW_110350" localSheetId="4" hidden="1">'Budget Fiscal Year View Bridge '!$F$19</definedName>
    <definedName name="QB_ROW_110350" localSheetId="5" hidden="1">'Budget Summary'!$F$21</definedName>
    <definedName name="QB_ROW_110350" localSheetId="6" hidden="1">'Budget Y1'!$F$18</definedName>
    <definedName name="QB_ROW_110350" localSheetId="2" hidden="1">'Marketing Budget'!$F$19</definedName>
    <definedName name="QB_ROW_112260" localSheetId="1" hidden="1">'Budget Fiscal Year View'!#REF!</definedName>
    <definedName name="QB_ROW_112260" localSheetId="4" hidden="1">'Budget Fiscal Year View Bridge '!#REF!</definedName>
    <definedName name="QB_ROW_112260" localSheetId="5" hidden="1">'Budget Summary'!#REF!</definedName>
    <definedName name="QB_ROW_112260" localSheetId="6" hidden="1">'Budget Y1'!#REF!</definedName>
    <definedName name="QB_ROW_112260" localSheetId="2" hidden="1">'Marketing Budget'!#REF!</definedName>
    <definedName name="QB_ROW_11240" localSheetId="1" hidden="1">'Budget Fiscal Year View'!#REF!</definedName>
    <definedName name="QB_ROW_11240" localSheetId="4" hidden="1">'Budget Fiscal Year View Bridge '!#REF!</definedName>
    <definedName name="QB_ROW_11240" localSheetId="5" hidden="1">'Budget Summary'!#REF!</definedName>
    <definedName name="QB_ROW_11240" localSheetId="6" hidden="1">'Budget Y1'!#REF!</definedName>
    <definedName name="QB_ROW_11240" localSheetId="2" hidden="1">'Marketing Budget'!#REF!</definedName>
    <definedName name="QB_ROW_113260" localSheetId="1" hidden="1">'Budget Fiscal Year View'!#REF!</definedName>
    <definedName name="QB_ROW_113260" localSheetId="4" hidden="1">'Budget Fiscal Year View Bridge '!#REF!</definedName>
    <definedName name="QB_ROW_113260" localSheetId="5" hidden="1">'Budget Summary'!#REF!</definedName>
    <definedName name="QB_ROW_113260" localSheetId="6" hidden="1">'Budget Y1'!#REF!</definedName>
    <definedName name="QB_ROW_113260" localSheetId="2" hidden="1">'Marketing Budget'!#REF!</definedName>
    <definedName name="QB_ROW_115050" localSheetId="1" hidden="1">'Budget Fiscal Year View'!#REF!</definedName>
    <definedName name="QB_ROW_115050" localSheetId="4" hidden="1">'Budget Fiscal Year View Bridge '!#REF!</definedName>
    <definedName name="QB_ROW_115050" localSheetId="5" hidden="1">'Budget Summary'!#REF!</definedName>
    <definedName name="QB_ROW_115050" localSheetId="6" hidden="1">'Budget Y1'!#REF!</definedName>
    <definedName name="QB_ROW_115050" localSheetId="2" hidden="1">'Marketing Budget'!#REF!</definedName>
    <definedName name="QB_ROW_115350" localSheetId="1" hidden="1">'Budget Fiscal Year View'!#REF!</definedName>
    <definedName name="QB_ROW_115350" localSheetId="4" hidden="1">'Budget Fiscal Year View Bridge '!#REF!</definedName>
    <definedName name="QB_ROW_115350" localSheetId="5" hidden="1">'Budget Summary'!#REF!</definedName>
    <definedName name="QB_ROW_115350" localSheetId="6" hidden="1">'Budget Y1'!#REF!</definedName>
    <definedName name="QB_ROW_115350" localSheetId="2" hidden="1">'Marketing Budget'!#REF!</definedName>
    <definedName name="QB_ROW_119240" localSheetId="1" hidden="1">'Budget Fiscal Year View'!#REF!</definedName>
    <definedName name="QB_ROW_119240" localSheetId="4" hidden="1">'Budget Fiscal Year View Bridge '!#REF!</definedName>
    <definedName name="QB_ROW_119240" localSheetId="5" hidden="1">'Budget Summary'!#REF!</definedName>
    <definedName name="QB_ROW_119240" localSheetId="6" hidden="1">'Budget Y1'!#REF!</definedName>
    <definedName name="QB_ROW_119240" localSheetId="2" hidden="1">'Marketing Budget'!#REF!</definedName>
    <definedName name="QB_ROW_120260" localSheetId="1" hidden="1">'Budget Fiscal Year View'!#REF!</definedName>
    <definedName name="QB_ROW_120260" localSheetId="4" hidden="1">'Budget Fiscal Year View Bridge '!#REF!</definedName>
    <definedName name="QB_ROW_120260" localSheetId="5" hidden="1">'Budget Summary'!#REF!</definedName>
    <definedName name="QB_ROW_120260" localSheetId="6" hidden="1">'Budget Y1'!#REF!</definedName>
    <definedName name="QB_ROW_120260" localSheetId="2" hidden="1">'Marketing Budget'!#REF!</definedName>
    <definedName name="QB_ROW_121240" localSheetId="1" hidden="1">'Budget Fiscal Year View'!#REF!</definedName>
    <definedName name="QB_ROW_121240" localSheetId="4" hidden="1">'Budget Fiscal Year View Bridge '!#REF!</definedName>
    <definedName name="QB_ROW_121240" localSheetId="5" hidden="1">'Budget Summary'!#REF!</definedName>
    <definedName name="QB_ROW_121240" localSheetId="6" hidden="1">'Budget Y1'!#REF!</definedName>
    <definedName name="QB_ROW_121240" localSheetId="2" hidden="1">'Marketing Budget'!#REF!</definedName>
    <definedName name="QB_ROW_122250" localSheetId="1" hidden="1">'Budget Fiscal Year View'!#REF!</definedName>
    <definedName name="QB_ROW_122250" localSheetId="4" hidden="1">'Budget Fiscal Year View Bridge '!#REF!</definedName>
    <definedName name="QB_ROW_122250" localSheetId="5" hidden="1">'Budget Summary'!#REF!</definedName>
    <definedName name="QB_ROW_122250" localSheetId="6" hidden="1">'Budget Y1'!#REF!</definedName>
    <definedName name="QB_ROW_122250" localSheetId="2" hidden="1">'Marketing Budget'!#REF!</definedName>
    <definedName name="QB_ROW_12240" localSheetId="1" hidden="1">'Budget Fiscal Year View'!#REF!</definedName>
    <definedName name="QB_ROW_12240" localSheetId="4" hidden="1">'Budget Fiscal Year View Bridge '!#REF!</definedName>
    <definedName name="QB_ROW_12240" localSheetId="5" hidden="1">'Budget Summary'!#REF!</definedName>
    <definedName name="QB_ROW_12240" localSheetId="6" hidden="1">'Budget Y1'!#REF!</definedName>
    <definedName name="QB_ROW_12240" localSheetId="2" hidden="1">'Marketing Budget'!#REF!</definedName>
    <definedName name="QB_ROW_123240" localSheetId="1" hidden="1">'Budget Fiscal Year View'!#REF!</definedName>
    <definedName name="QB_ROW_123240" localSheetId="4" hidden="1">'Budget Fiscal Year View Bridge '!#REF!</definedName>
    <definedName name="QB_ROW_123240" localSheetId="5" hidden="1">'Budget Summary'!#REF!</definedName>
    <definedName name="QB_ROW_123240" localSheetId="6" hidden="1">'Budget Y1'!#REF!</definedName>
    <definedName name="QB_ROW_123240" localSheetId="2" hidden="1">'Marketing Budget'!#REF!</definedName>
    <definedName name="QB_ROW_124250" localSheetId="1" hidden="1">'Budget Fiscal Year View'!#REF!</definedName>
    <definedName name="QB_ROW_124250" localSheetId="4" hidden="1">'Budget Fiscal Year View Bridge '!#REF!</definedName>
    <definedName name="QB_ROW_124250" localSheetId="5" hidden="1">'Budget Summary'!#REF!</definedName>
    <definedName name="QB_ROW_124250" localSheetId="6" hidden="1">'Budget Y1'!#REF!</definedName>
    <definedName name="QB_ROW_124250" localSheetId="2" hidden="1">'Marketing Budget'!#REF!</definedName>
    <definedName name="QB_ROW_125240" localSheetId="1" hidden="1">'Budget Fiscal Year View'!#REF!</definedName>
    <definedName name="QB_ROW_125240" localSheetId="4" hidden="1">'Budget Fiscal Year View Bridge '!#REF!</definedName>
    <definedName name="QB_ROW_125240" localSheetId="5" hidden="1">'Budget Summary'!#REF!</definedName>
    <definedName name="QB_ROW_125240" localSheetId="6" hidden="1">'Budget Y1'!#REF!</definedName>
    <definedName name="QB_ROW_125240" localSheetId="2" hidden="1">'Marketing Budget'!#REF!</definedName>
    <definedName name="QB_ROW_126240" localSheetId="1" hidden="1">'Budget Fiscal Year View'!#REF!</definedName>
    <definedName name="QB_ROW_126240" localSheetId="4" hidden="1">'Budget Fiscal Year View Bridge '!#REF!</definedName>
    <definedName name="QB_ROW_126240" localSheetId="5" hidden="1">'Budget Summary'!#REF!</definedName>
    <definedName name="QB_ROW_126240" localSheetId="6" hidden="1">'Budget Y1'!#REF!</definedName>
    <definedName name="QB_ROW_126240" localSheetId="2" hidden="1">'Marketing Budget'!#REF!</definedName>
    <definedName name="QB_ROW_127050" localSheetId="1" hidden="1">'Budget Fiscal Year View'!$F$27</definedName>
    <definedName name="QB_ROW_127050" localSheetId="4" hidden="1">'Budget Fiscal Year View Bridge '!$F$27</definedName>
    <definedName name="QB_ROW_127050" localSheetId="5" hidden="1">'Budget Summary'!$F$29</definedName>
    <definedName name="QB_ROW_127050" localSheetId="6" hidden="1">'Budget Y1'!$F$26</definedName>
    <definedName name="QB_ROW_127050" localSheetId="2" hidden="1">'Marketing Budget'!$F$27</definedName>
    <definedName name="QB_ROW_127350" localSheetId="1" hidden="1">'Budget Fiscal Year View'!$F$30</definedName>
    <definedName name="QB_ROW_127350" localSheetId="4" hidden="1">'Budget Fiscal Year View Bridge '!$F$30</definedName>
    <definedName name="QB_ROW_127350" localSheetId="5" hidden="1">'Budget Summary'!$F$32</definedName>
    <definedName name="QB_ROW_127350" localSheetId="6" hidden="1">'Budget Y1'!$F$29</definedName>
    <definedName name="QB_ROW_127350" localSheetId="2" hidden="1">'Marketing Budget'!$F$30</definedName>
    <definedName name="QB_ROW_128050" localSheetId="1" hidden="1">'Budget Fiscal Year View'!#REF!</definedName>
    <definedName name="QB_ROW_128050" localSheetId="4" hidden="1">'Budget Fiscal Year View Bridge '!#REF!</definedName>
    <definedName name="QB_ROW_128050" localSheetId="5" hidden="1">'Budget Summary'!#REF!</definedName>
    <definedName name="QB_ROW_128050" localSheetId="6" hidden="1">'Budget Y1'!#REF!</definedName>
    <definedName name="QB_ROW_128050" localSheetId="2" hidden="1">'Marketing Budget'!#REF!</definedName>
    <definedName name="QB_ROW_128350" localSheetId="1" hidden="1">'Budget Fiscal Year View'!#REF!</definedName>
    <definedName name="QB_ROW_128350" localSheetId="4" hidden="1">'Budget Fiscal Year View Bridge '!#REF!</definedName>
    <definedName name="QB_ROW_128350" localSheetId="5" hidden="1">'Budget Summary'!#REF!</definedName>
    <definedName name="QB_ROW_128350" localSheetId="6" hidden="1">'Budget Y1'!#REF!</definedName>
    <definedName name="QB_ROW_128350" localSheetId="2" hidden="1">'Marketing Budget'!#REF!</definedName>
    <definedName name="QB_ROW_132060" localSheetId="1" hidden="1">'Budget Fiscal Year View'!#REF!</definedName>
    <definedName name="QB_ROW_132060" localSheetId="4" hidden="1">'Budget Fiscal Year View Bridge '!#REF!</definedName>
    <definedName name="QB_ROW_132060" localSheetId="5" hidden="1">'Budget Summary'!#REF!</definedName>
    <definedName name="QB_ROW_132060" localSheetId="6" hidden="1">'Budget Y1'!#REF!</definedName>
    <definedName name="QB_ROW_132060" localSheetId="2" hidden="1">'Marketing Budget'!#REF!</definedName>
    <definedName name="QB_ROW_132360" localSheetId="1" hidden="1">'Budget Fiscal Year View'!#REF!</definedName>
    <definedName name="QB_ROW_132360" localSheetId="4" hidden="1">'Budget Fiscal Year View Bridge '!#REF!</definedName>
    <definedName name="QB_ROW_132360" localSheetId="5" hidden="1">'Budget Summary'!#REF!</definedName>
    <definedName name="QB_ROW_132360" localSheetId="6" hidden="1">'Budget Y1'!#REF!</definedName>
    <definedName name="QB_ROW_132360" localSheetId="2" hidden="1">'Marketing Budget'!#REF!</definedName>
    <definedName name="QB_ROW_13240" localSheetId="1" hidden="1">'Budget Fiscal Year View'!#REF!</definedName>
    <definedName name="QB_ROW_13240" localSheetId="4" hidden="1">'Budget Fiscal Year View Bridge '!#REF!</definedName>
    <definedName name="QB_ROW_13240" localSheetId="5" hidden="1">'Budget Summary'!#REF!</definedName>
    <definedName name="QB_ROW_13240" localSheetId="6" hidden="1">'Budget Y1'!#REF!</definedName>
    <definedName name="QB_ROW_13240" localSheetId="2" hidden="1">'Marketing Budget'!#REF!</definedName>
    <definedName name="QB_ROW_133240" localSheetId="1" hidden="1">'Budget Fiscal Year View'!#REF!</definedName>
    <definedName name="QB_ROW_133240" localSheetId="4" hidden="1">'Budget Fiscal Year View Bridge '!#REF!</definedName>
    <definedName name="QB_ROW_133240" localSheetId="5" hidden="1">'Budget Summary'!#REF!</definedName>
    <definedName name="QB_ROW_133240" localSheetId="6" hidden="1">'Budget Y1'!#REF!</definedName>
    <definedName name="QB_ROW_133240" localSheetId="2" hidden="1">'Marketing Budget'!#REF!</definedName>
    <definedName name="QB_ROW_135250" localSheetId="1" hidden="1">'Budget Fiscal Year View'!#REF!</definedName>
    <definedName name="QB_ROW_135250" localSheetId="4" hidden="1">'Budget Fiscal Year View Bridge '!#REF!</definedName>
    <definedName name="QB_ROW_135250" localSheetId="5" hidden="1">'Budget Summary'!#REF!</definedName>
    <definedName name="QB_ROW_135250" localSheetId="6" hidden="1">'Budget Y1'!#REF!</definedName>
    <definedName name="QB_ROW_135250" localSheetId="2" hidden="1">'Marketing Budget'!#REF!</definedName>
    <definedName name="QB_ROW_137050" localSheetId="1" hidden="1">'Budget Fiscal Year View'!#REF!</definedName>
    <definedName name="QB_ROW_137050" localSheetId="4" hidden="1">'Budget Fiscal Year View Bridge '!#REF!</definedName>
    <definedName name="QB_ROW_137050" localSheetId="5" hidden="1">'Budget Summary'!#REF!</definedName>
    <definedName name="QB_ROW_137050" localSheetId="6" hidden="1">'Budget Y1'!#REF!</definedName>
    <definedName name="QB_ROW_137050" localSheetId="2" hidden="1">'Marketing Budget'!#REF!</definedName>
    <definedName name="QB_ROW_137350" localSheetId="1" hidden="1">'Budget Fiscal Year View'!#REF!</definedName>
    <definedName name="QB_ROW_137350" localSheetId="4" hidden="1">'Budget Fiscal Year View Bridge '!#REF!</definedName>
    <definedName name="QB_ROW_137350" localSheetId="5" hidden="1">'Budget Summary'!#REF!</definedName>
    <definedName name="QB_ROW_137350" localSheetId="6" hidden="1">'Budget Y1'!#REF!</definedName>
    <definedName name="QB_ROW_137350" localSheetId="2" hidden="1">'Marketing Budget'!#REF!</definedName>
    <definedName name="QB_ROW_139060" localSheetId="1" hidden="1">'Budget Fiscal Year View'!#REF!</definedName>
    <definedName name="QB_ROW_139060" localSheetId="4" hidden="1">'Budget Fiscal Year View Bridge '!#REF!</definedName>
    <definedName name="QB_ROW_139060" localSheetId="5" hidden="1">'Budget Summary'!#REF!</definedName>
    <definedName name="QB_ROW_139060" localSheetId="6" hidden="1">'Budget Y1'!#REF!</definedName>
    <definedName name="QB_ROW_139060" localSheetId="2" hidden="1">'Marketing Budget'!#REF!</definedName>
    <definedName name="QB_ROW_139360" localSheetId="1" hidden="1">'Budget Fiscal Year View'!#REF!</definedName>
    <definedName name="QB_ROW_139360" localSheetId="4" hidden="1">'Budget Fiscal Year View Bridge '!#REF!</definedName>
    <definedName name="QB_ROW_139360" localSheetId="5" hidden="1">'Budget Summary'!#REF!</definedName>
    <definedName name="QB_ROW_139360" localSheetId="6" hidden="1">'Budget Y1'!#REF!</definedName>
    <definedName name="QB_ROW_139360" localSheetId="2" hidden="1">'Marketing Budget'!#REF!</definedName>
    <definedName name="QB_ROW_14040" localSheetId="1" hidden="1">'Budget Fiscal Year View'!#REF!</definedName>
    <definedName name="QB_ROW_14040" localSheetId="4" hidden="1">'Budget Fiscal Year View Bridge '!#REF!</definedName>
    <definedName name="QB_ROW_14040" localSheetId="5" hidden="1">'Budget Summary'!#REF!</definedName>
    <definedName name="QB_ROW_14040" localSheetId="6" hidden="1">'Budget Y1'!#REF!</definedName>
    <definedName name="QB_ROW_14040" localSheetId="2" hidden="1">'Marketing Budget'!#REF!</definedName>
    <definedName name="QB_ROW_142040" localSheetId="1" hidden="1">'Budget Fiscal Year View'!#REF!</definedName>
    <definedName name="QB_ROW_142040" localSheetId="4" hidden="1">'Budget Fiscal Year View Bridge '!#REF!</definedName>
    <definedName name="QB_ROW_142040" localSheetId="5" hidden="1">'Budget Summary'!#REF!</definedName>
    <definedName name="QB_ROW_142040" localSheetId="6" hidden="1">'Budget Y1'!#REF!</definedName>
    <definedName name="QB_ROW_142040" localSheetId="2" hidden="1">'Marketing Budget'!#REF!</definedName>
    <definedName name="QB_ROW_142340" localSheetId="1" hidden="1">'Budget Fiscal Year View'!#REF!</definedName>
    <definedName name="QB_ROW_142340" localSheetId="4" hidden="1">'Budget Fiscal Year View Bridge '!#REF!</definedName>
    <definedName name="QB_ROW_142340" localSheetId="5" hidden="1">'Budget Summary'!#REF!</definedName>
    <definedName name="QB_ROW_142340" localSheetId="6" hidden="1">'Budget Y1'!#REF!</definedName>
    <definedName name="QB_ROW_142340" localSheetId="2" hidden="1">'Marketing Budget'!#REF!</definedName>
    <definedName name="QB_ROW_143040" localSheetId="1" hidden="1">'Budget Fiscal Year View'!#REF!</definedName>
    <definedName name="QB_ROW_143040" localSheetId="4" hidden="1">'Budget Fiscal Year View Bridge '!#REF!</definedName>
    <definedName name="QB_ROW_143040" localSheetId="5" hidden="1">'Budget Summary'!#REF!</definedName>
    <definedName name="QB_ROW_143040" localSheetId="6" hidden="1">'Budget Y1'!#REF!</definedName>
    <definedName name="QB_ROW_143040" localSheetId="2" hidden="1">'Marketing Budget'!#REF!</definedName>
    <definedName name="QB_ROW_143340" localSheetId="1" hidden="1">'Budget Fiscal Year View'!#REF!</definedName>
    <definedName name="QB_ROW_143340" localSheetId="4" hidden="1">'Budget Fiscal Year View Bridge '!#REF!</definedName>
    <definedName name="QB_ROW_143340" localSheetId="5" hidden="1">'Budget Summary'!#REF!</definedName>
    <definedName name="QB_ROW_143340" localSheetId="6" hidden="1">'Budget Y1'!#REF!</definedName>
    <definedName name="QB_ROW_143340" localSheetId="2" hidden="1">'Marketing Budget'!#REF!</definedName>
    <definedName name="QB_ROW_14340" localSheetId="1" hidden="1">'Budget Fiscal Year View'!#REF!</definedName>
    <definedName name="QB_ROW_14340" localSheetId="4" hidden="1">'Budget Fiscal Year View Bridge '!#REF!</definedName>
    <definedName name="QB_ROW_14340" localSheetId="5" hidden="1">'Budget Summary'!#REF!</definedName>
    <definedName name="QB_ROW_14340" localSheetId="6" hidden="1">'Budget Y1'!#REF!</definedName>
    <definedName name="QB_ROW_14340" localSheetId="2" hidden="1">'Marketing Budget'!#REF!</definedName>
    <definedName name="QB_ROW_144050" localSheetId="1" hidden="1">'Budget Fiscal Year View'!#REF!</definedName>
    <definedName name="QB_ROW_144050" localSheetId="4" hidden="1">'Budget Fiscal Year View Bridge '!#REF!</definedName>
    <definedName name="QB_ROW_144050" localSheetId="5" hidden="1">'Budget Summary'!#REF!</definedName>
    <definedName name="QB_ROW_144050" localSheetId="6" hidden="1">'Budget Y1'!#REF!</definedName>
    <definedName name="QB_ROW_144050" localSheetId="2" hidden="1">'Marketing Budget'!#REF!</definedName>
    <definedName name="QB_ROW_144350" localSheetId="1" hidden="1">'Budget Fiscal Year View'!#REF!</definedName>
    <definedName name="QB_ROW_144350" localSheetId="4" hidden="1">'Budget Fiscal Year View Bridge '!#REF!</definedName>
    <definedName name="QB_ROW_144350" localSheetId="5" hidden="1">'Budget Summary'!#REF!</definedName>
    <definedName name="QB_ROW_144350" localSheetId="6" hidden="1">'Budget Y1'!#REF!</definedName>
    <definedName name="QB_ROW_144350" localSheetId="2" hidden="1">'Marketing Budget'!#REF!</definedName>
    <definedName name="QB_ROW_145250" localSheetId="1" hidden="1">'Budget Fiscal Year View'!#REF!</definedName>
    <definedName name="QB_ROW_145250" localSheetId="4" hidden="1">'Budget Fiscal Year View Bridge '!#REF!</definedName>
    <definedName name="QB_ROW_145250" localSheetId="5" hidden="1">'Budget Summary'!#REF!</definedName>
    <definedName name="QB_ROW_145250" localSheetId="6" hidden="1">'Budget Y1'!#REF!</definedName>
    <definedName name="QB_ROW_145250" localSheetId="2" hidden="1">'Marketing Budget'!#REF!</definedName>
    <definedName name="QB_ROW_146240" localSheetId="1" hidden="1">'Budget Fiscal Year View'!#REF!</definedName>
    <definedName name="QB_ROW_146240" localSheetId="4" hidden="1">'Budget Fiscal Year View Bridge '!#REF!</definedName>
    <definedName name="QB_ROW_146240" localSheetId="5" hidden="1">'Budget Summary'!#REF!</definedName>
    <definedName name="QB_ROW_146240" localSheetId="6" hidden="1">'Budget Y1'!#REF!</definedName>
    <definedName name="QB_ROW_146240" localSheetId="2" hidden="1">'Marketing Budget'!#REF!</definedName>
    <definedName name="QB_ROW_148040" localSheetId="1" hidden="1">'Budget Fiscal Year View'!#REF!</definedName>
    <definedName name="QB_ROW_148040" localSheetId="4" hidden="1">'Budget Fiscal Year View Bridge '!#REF!</definedName>
    <definedName name="QB_ROW_148040" localSheetId="5" hidden="1">'Budget Summary'!#REF!</definedName>
    <definedName name="QB_ROW_148040" localSheetId="6" hidden="1">'Budget Y1'!#REF!</definedName>
    <definedName name="QB_ROW_148040" localSheetId="2" hidden="1">'Marketing Budget'!#REF!</definedName>
    <definedName name="QB_ROW_148340" localSheetId="1" hidden="1">'Budget Fiscal Year View'!#REF!</definedName>
    <definedName name="QB_ROW_148340" localSheetId="4" hidden="1">'Budget Fiscal Year View Bridge '!#REF!</definedName>
    <definedName name="QB_ROW_148340" localSheetId="5" hidden="1">'Budget Summary'!#REF!</definedName>
    <definedName name="QB_ROW_148340" localSheetId="6" hidden="1">'Budget Y1'!#REF!</definedName>
    <definedName name="QB_ROW_148340" localSheetId="2" hidden="1">'Marketing Budget'!#REF!</definedName>
    <definedName name="QB_ROW_150250" localSheetId="1" hidden="1">'Budget Fiscal Year View'!#REF!</definedName>
    <definedName name="QB_ROW_150250" localSheetId="4" hidden="1">'Budget Fiscal Year View Bridge '!#REF!</definedName>
    <definedName name="QB_ROW_150250" localSheetId="5" hidden="1">'Budget Summary'!#REF!</definedName>
    <definedName name="QB_ROW_150250" localSheetId="6" hidden="1">'Budget Y1'!#REF!</definedName>
    <definedName name="QB_ROW_150250" localSheetId="2" hidden="1">'Marketing Budget'!#REF!</definedName>
    <definedName name="QB_ROW_15250" localSheetId="1" hidden="1">'Budget Fiscal Year View'!#REF!</definedName>
    <definedName name="QB_ROW_15250" localSheetId="4" hidden="1">'Budget Fiscal Year View Bridge '!#REF!</definedName>
    <definedName name="QB_ROW_15250" localSheetId="5" hidden="1">'Budget Summary'!#REF!</definedName>
    <definedName name="QB_ROW_15250" localSheetId="6" hidden="1">'Budget Y1'!#REF!</definedName>
    <definedName name="QB_ROW_15250" localSheetId="2" hidden="1">'Marketing Budget'!#REF!</definedName>
    <definedName name="QB_ROW_16240" localSheetId="1" hidden="1">'Budget Fiscal Year View'!#REF!</definedName>
    <definedName name="QB_ROW_16240" localSheetId="4" hidden="1">'Budget Fiscal Year View Bridge '!#REF!</definedName>
    <definedName name="QB_ROW_16240" localSheetId="5" hidden="1">'Budget Summary'!#REF!</definedName>
    <definedName name="QB_ROW_16240" localSheetId="6" hidden="1">'Budget Y1'!#REF!</definedName>
    <definedName name="QB_ROW_16240" localSheetId="2" hidden="1">'Marketing Budget'!#REF!</definedName>
    <definedName name="QB_ROW_163260" localSheetId="1" hidden="1">'Budget Fiscal Year View'!$G$14</definedName>
    <definedName name="QB_ROW_163260" localSheetId="4" hidden="1">'Budget Fiscal Year View Bridge '!$G$14</definedName>
    <definedName name="QB_ROW_163260" localSheetId="5" hidden="1">'Budget Summary'!$G$16</definedName>
    <definedName name="QB_ROW_163260" localSheetId="6" hidden="1">'Budget Y1'!$G$13</definedName>
    <definedName name="QB_ROW_163260" localSheetId="2" hidden="1">'Marketing Budget'!$G$13</definedName>
    <definedName name="QB_ROW_164250" localSheetId="1" hidden="1">'Budget Fiscal Year View'!$F$44</definedName>
    <definedName name="QB_ROW_164250" localSheetId="4" hidden="1">'Budget Fiscal Year View Bridge '!$F$44</definedName>
    <definedName name="QB_ROW_164250" localSheetId="5" hidden="1">'Budget Summary'!$F$46</definedName>
    <definedName name="QB_ROW_164250" localSheetId="6" hidden="1">'Budget Y1'!$F$43</definedName>
    <definedName name="QB_ROW_164250" localSheetId="2" hidden="1">'Marketing Budget'!$F$44</definedName>
    <definedName name="QB_ROW_166270" localSheetId="1" hidden="1">'Budget Fiscal Year View'!#REF!</definedName>
    <definedName name="QB_ROW_166270" localSheetId="4" hidden="1">'Budget Fiscal Year View Bridge '!#REF!</definedName>
    <definedName name="QB_ROW_166270" localSheetId="5" hidden="1">'Budget Summary'!#REF!</definedName>
    <definedName name="QB_ROW_166270" localSheetId="6" hidden="1">'Budget Y1'!#REF!</definedName>
    <definedName name="QB_ROW_166270" localSheetId="2" hidden="1">'Marketing Budget'!#REF!</definedName>
    <definedName name="QB_ROW_167070" localSheetId="1" hidden="1">'Budget Fiscal Year View'!#REF!</definedName>
    <definedName name="QB_ROW_167070" localSheetId="4" hidden="1">'Budget Fiscal Year View Bridge '!#REF!</definedName>
    <definedName name="QB_ROW_167070" localSheetId="5" hidden="1">'Budget Summary'!#REF!</definedName>
    <definedName name="QB_ROW_167070" localSheetId="6" hidden="1">'Budget Y1'!#REF!</definedName>
    <definedName name="QB_ROW_167070" localSheetId="2" hidden="1">'Marketing Budget'!#REF!</definedName>
    <definedName name="QB_ROW_167370" localSheetId="1" hidden="1">'Budget Fiscal Year View'!#REF!</definedName>
    <definedName name="QB_ROW_167370" localSheetId="4" hidden="1">'Budget Fiscal Year View Bridge '!#REF!</definedName>
    <definedName name="QB_ROW_167370" localSheetId="5" hidden="1">'Budget Summary'!#REF!</definedName>
    <definedName name="QB_ROW_167370" localSheetId="6" hidden="1">'Budget Y1'!#REF!</definedName>
    <definedName name="QB_ROW_167370" localSheetId="2" hidden="1">'Marketing Budget'!#REF!</definedName>
    <definedName name="QB_ROW_168280" localSheetId="1" hidden="1">'Budget Fiscal Year View'!#REF!</definedName>
    <definedName name="QB_ROW_168280" localSheetId="4" hidden="1">'Budget Fiscal Year View Bridge '!#REF!</definedName>
    <definedName name="QB_ROW_168280" localSheetId="5" hidden="1">'Budget Summary'!#REF!</definedName>
    <definedName name="QB_ROW_168280" localSheetId="6" hidden="1">'Budget Y1'!#REF!</definedName>
    <definedName name="QB_ROW_168280" localSheetId="2" hidden="1">'Marketing Budget'!#REF!</definedName>
    <definedName name="QB_ROW_169270" localSheetId="1" hidden="1">'Budget Fiscal Year View'!#REF!</definedName>
    <definedName name="QB_ROW_169270" localSheetId="4" hidden="1">'Budget Fiscal Year View Bridge '!#REF!</definedName>
    <definedName name="QB_ROW_169270" localSheetId="5" hidden="1">'Budget Summary'!#REF!</definedName>
    <definedName name="QB_ROW_169270" localSheetId="6" hidden="1">'Budget Y1'!#REF!</definedName>
    <definedName name="QB_ROW_169270" localSheetId="2" hidden="1">'Marketing Budget'!#REF!</definedName>
    <definedName name="QB_ROW_170280" localSheetId="1" hidden="1">'Budget Fiscal Year View'!#REF!</definedName>
    <definedName name="QB_ROW_170280" localSheetId="4" hidden="1">'Budget Fiscal Year View Bridge '!#REF!</definedName>
    <definedName name="QB_ROW_170280" localSheetId="5" hidden="1">'Budget Summary'!#REF!</definedName>
    <definedName name="QB_ROW_170280" localSheetId="6" hidden="1">'Budget Y1'!#REF!</definedName>
    <definedName name="QB_ROW_170280" localSheetId="2" hidden="1">'Marketing Budget'!#REF!</definedName>
    <definedName name="QB_ROW_171270" localSheetId="1" hidden="1">'Budget Fiscal Year View'!#REF!</definedName>
    <definedName name="QB_ROW_171270" localSheetId="4" hidden="1">'Budget Fiscal Year View Bridge '!#REF!</definedName>
    <definedName name="QB_ROW_171270" localSheetId="5" hidden="1">'Budget Summary'!#REF!</definedName>
    <definedName name="QB_ROW_171270" localSheetId="6" hidden="1">'Budget Y1'!#REF!</definedName>
    <definedName name="QB_ROW_171270" localSheetId="2" hidden="1">'Marketing Budget'!#REF!</definedName>
    <definedName name="QB_ROW_172270" localSheetId="1" hidden="1">'Budget Fiscal Year View'!#REF!</definedName>
    <definedName name="QB_ROW_172270" localSheetId="4" hidden="1">'Budget Fiscal Year View Bridge '!#REF!</definedName>
    <definedName name="QB_ROW_172270" localSheetId="5" hidden="1">'Budget Summary'!#REF!</definedName>
    <definedName name="QB_ROW_172270" localSheetId="6" hidden="1">'Budget Y1'!#REF!</definedName>
    <definedName name="QB_ROW_172270" localSheetId="2" hidden="1">'Marketing Budget'!#REF!</definedName>
    <definedName name="QB_ROW_17240" localSheetId="1" hidden="1">'Budget Fiscal Year View'!#REF!</definedName>
    <definedName name="QB_ROW_17240" localSheetId="4" hidden="1">'Budget Fiscal Year View Bridge '!#REF!</definedName>
    <definedName name="QB_ROW_17240" localSheetId="5" hidden="1">'Budget Summary'!#REF!</definedName>
    <definedName name="QB_ROW_17240" localSheetId="6" hidden="1">'Budget Y1'!#REF!</definedName>
    <definedName name="QB_ROW_17240" localSheetId="2" hidden="1">'Marketing Budget'!#REF!</definedName>
    <definedName name="QB_ROW_173270" localSheetId="1" hidden="1">'Budget Fiscal Year View'!#REF!</definedName>
    <definedName name="QB_ROW_173270" localSheetId="4" hidden="1">'Budget Fiscal Year View Bridge '!#REF!</definedName>
    <definedName name="QB_ROW_173270" localSheetId="5" hidden="1">'Budget Summary'!#REF!</definedName>
    <definedName name="QB_ROW_173270" localSheetId="6" hidden="1">'Budget Y1'!#REF!</definedName>
    <definedName name="QB_ROW_173270" localSheetId="2" hidden="1">'Marketing Budget'!#REF!</definedName>
    <definedName name="QB_ROW_174280" localSheetId="1" hidden="1">'Budget Fiscal Year View'!#REF!</definedName>
    <definedName name="QB_ROW_174280" localSheetId="4" hidden="1">'Budget Fiscal Year View Bridge '!#REF!</definedName>
    <definedName name="QB_ROW_174280" localSheetId="5" hidden="1">'Budget Summary'!#REF!</definedName>
    <definedName name="QB_ROW_174280" localSheetId="6" hidden="1">'Budget Y1'!#REF!</definedName>
    <definedName name="QB_ROW_174280" localSheetId="2" hidden="1">'Marketing Budget'!#REF!</definedName>
    <definedName name="QB_ROW_175270" localSheetId="1" hidden="1">'Budget Fiscal Year View'!#REF!</definedName>
    <definedName name="QB_ROW_175270" localSheetId="4" hidden="1">'Budget Fiscal Year View Bridge '!#REF!</definedName>
    <definedName name="QB_ROW_175270" localSheetId="5" hidden="1">'Budget Summary'!#REF!</definedName>
    <definedName name="QB_ROW_175270" localSheetId="6" hidden="1">'Budget Y1'!#REF!</definedName>
    <definedName name="QB_ROW_175270" localSheetId="2" hidden="1">'Marketing Budget'!#REF!</definedName>
    <definedName name="QB_ROW_182050" localSheetId="1" hidden="1">'Budget Fiscal Year View'!$F$5</definedName>
    <definedName name="QB_ROW_182050" localSheetId="4" hidden="1">'Budget Fiscal Year View Bridge '!$F$5</definedName>
    <definedName name="QB_ROW_182050" localSheetId="5" hidden="1">'Budget Summary'!$F$7</definedName>
    <definedName name="QB_ROW_182050" localSheetId="6" hidden="1">'Budget Y1'!$F$4</definedName>
    <definedName name="QB_ROW_182050" localSheetId="2" hidden="1">'Marketing Budget'!$F$4</definedName>
    <definedName name="QB_ROW_182350" localSheetId="1" hidden="1">'Budget Fiscal Year View'!$F$8</definedName>
    <definedName name="QB_ROW_182350" localSheetId="4" hidden="1">'Budget Fiscal Year View Bridge '!$F$8</definedName>
    <definedName name="QB_ROW_182350" localSheetId="5" hidden="1">'Budget Summary'!$F$10</definedName>
    <definedName name="QB_ROW_182350" localSheetId="6" hidden="1">'Budget Y1'!$F$7</definedName>
    <definedName name="QB_ROW_182350" localSheetId="2" hidden="1">'Marketing Budget'!$F$7</definedName>
    <definedName name="QB_ROW_18301" localSheetId="1" hidden="1">'Budget Fiscal Year View'!#REF!</definedName>
    <definedName name="QB_ROW_18301" localSheetId="4" hidden="1">'Budget Fiscal Year View Bridge '!#REF!</definedName>
    <definedName name="QB_ROW_18301" localSheetId="5" hidden="1">'Budget Summary'!#REF!</definedName>
    <definedName name="QB_ROW_18301" localSheetId="6" hidden="1">'Budget Y1'!#REF!</definedName>
    <definedName name="QB_ROW_18301" localSheetId="2" hidden="1">'Marketing Budget'!#REF!</definedName>
    <definedName name="QB_ROW_184250" localSheetId="1" hidden="1">'Budget Fiscal Year View'!#REF!</definedName>
    <definedName name="QB_ROW_184250" localSheetId="4" hidden="1">'Budget Fiscal Year View Bridge '!#REF!</definedName>
    <definedName name="QB_ROW_184250" localSheetId="5" hidden="1">'Budget Summary'!#REF!</definedName>
    <definedName name="QB_ROW_184250" localSheetId="6" hidden="1">'Budget Y1'!#REF!</definedName>
    <definedName name="QB_ROW_184250" localSheetId="2" hidden="1">'Marketing Budget'!#REF!</definedName>
    <definedName name="QB_ROW_19011" localSheetId="1" hidden="1">'Budget Fiscal Year View'!#REF!</definedName>
    <definedName name="QB_ROW_19011" localSheetId="4" hidden="1">'Budget Fiscal Year View Bridge '!#REF!</definedName>
    <definedName name="QB_ROW_19011" localSheetId="5" hidden="1">'Budget Summary'!#REF!</definedName>
    <definedName name="QB_ROW_19011" localSheetId="6" hidden="1">'Budget Y1'!#REF!</definedName>
    <definedName name="QB_ROW_19011" localSheetId="2" hidden="1">'Marketing Budget'!#REF!</definedName>
    <definedName name="QB_ROW_19040" localSheetId="1" hidden="1">'Budget Fiscal Year View'!#REF!</definedName>
    <definedName name="QB_ROW_19040" localSheetId="4" hidden="1">'Budget Fiscal Year View Bridge '!#REF!</definedName>
    <definedName name="QB_ROW_19040" localSheetId="5" hidden="1">'Budget Summary'!#REF!</definedName>
    <definedName name="QB_ROW_19040" localSheetId="6" hidden="1">'Budget Y1'!#REF!</definedName>
    <definedName name="QB_ROW_19040" localSheetId="2" hidden="1">'Marketing Budget'!#REF!</definedName>
    <definedName name="QB_ROW_193050" localSheetId="1" hidden="1">'Budget Fiscal Year View'!#REF!</definedName>
    <definedName name="QB_ROW_193050" localSheetId="4" hidden="1">'Budget Fiscal Year View Bridge '!#REF!</definedName>
    <definedName name="QB_ROW_193050" localSheetId="5" hidden="1">'Budget Summary'!#REF!</definedName>
    <definedName name="QB_ROW_193050" localSheetId="6" hidden="1">'Budget Y1'!#REF!</definedName>
    <definedName name="QB_ROW_193050" localSheetId="2" hidden="1">'Marketing Budget'!#REF!</definedName>
    <definedName name="QB_ROW_19311" localSheetId="1" hidden="1">'Budget Fiscal Year View'!#REF!</definedName>
    <definedName name="QB_ROW_19311" localSheetId="4" hidden="1">'Budget Fiscal Year View Bridge '!#REF!</definedName>
    <definedName name="QB_ROW_19311" localSheetId="5" hidden="1">'Budget Summary'!#REF!</definedName>
    <definedName name="QB_ROW_19311" localSheetId="6" hidden="1">'Budget Y1'!#REF!</definedName>
    <definedName name="QB_ROW_19311" localSheetId="2" hidden="1">'Marketing Budget'!#REF!</definedName>
    <definedName name="QB_ROW_193350" localSheetId="1" hidden="1">'Budget Fiscal Year View'!#REF!</definedName>
    <definedName name="QB_ROW_193350" localSheetId="4" hidden="1">'Budget Fiscal Year View Bridge '!#REF!</definedName>
    <definedName name="QB_ROW_193350" localSheetId="5" hidden="1">'Budget Summary'!#REF!</definedName>
    <definedName name="QB_ROW_193350" localSheetId="6" hidden="1">'Budget Y1'!#REF!</definedName>
    <definedName name="QB_ROW_193350" localSheetId="2" hidden="1">'Marketing Budget'!#REF!</definedName>
    <definedName name="QB_ROW_19340" localSheetId="1" hidden="1">'Budget Fiscal Year View'!#REF!</definedName>
    <definedName name="QB_ROW_19340" localSheetId="4" hidden="1">'Budget Fiscal Year View Bridge '!#REF!</definedName>
    <definedName name="QB_ROW_19340" localSheetId="5" hidden="1">'Budget Summary'!#REF!</definedName>
    <definedName name="QB_ROW_19340" localSheetId="6" hidden="1">'Budget Y1'!#REF!</definedName>
    <definedName name="QB_ROW_19340" localSheetId="2" hidden="1">'Marketing Budget'!#REF!</definedName>
    <definedName name="QB_ROW_197260" localSheetId="1" hidden="1">'Budget Fiscal Year View'!#REF!</definedName>
    <definedName name="QB_ROW_197260" localSheetId="4" hidden="1">'Budget Fiscal Year View Bridge '!#REF!</definedName>
    <definedName name="QB_ROW_197260" localSheetId="5" hidden="1">'Budget Summary'!#REF!</definedName>
    <definedName name="QB_ROW_197260" localSheetId="6" hidden="1">'Budget Y1'!#REF!</definedName>
    <definedName name="QB_ROW_197260" localSheetId="2" hidden="1">'Marketing Budget'!#REF!</definedName>
    <definedName name="QB_ROW_198060" localSheetId="1" hidden="1">'Budget Fiscal Year View'!#REF!</definedName>
    <definedName name="QB_ROW_198060" localSheetId="4" hidden="1">'Budget Fiscal Year View Bridge '!#REF!</definedName>
    <definedName name="QB_ROW_198060" localSheetId="5" hidden="1">'Budget Summary'!#REF!</definedName>
    <definedName name="QB_ROW_198060" localSheetId="6" hidden="1">'Budget Y1'!#REF!</definedName>
    <definedName name="QB_ROW_198060" localSheetId="2" hidden="1">'Marketing Budget'!#REF!</definedName>
    <definedName name="QB_ROW_198360" localSheetId="1" hidden="1">'Budget Fiscal Year View'!#REF!</definedName>
    <definedName name="QB_ROW_198360" localSheetId="4" hidden="1">'Budget Fiscal Year View Bridge '!#REF!</definedName>
    <definedName name="QB_ROW_198360" localSheetId="5" hidden="1">'Budget Summary'!#REF!</definedName>
    <definedName name="QB_ROW_198360" localSheetId="6" hidden="1">'Budget Y1'!#REF!</definedName>
    <definedName name="QB_ROW_198360" localSheetId="2" hidden="1">'Marketing Budget'!#REF!</definedName>
    <definedName name="QB_ROW_199270" localSheetId="1" hidden="1">'Budget Fiscal Year View'!#REF!</definedName>
    <definedName name="QB_ROW_199270" localSheetId="4" hidden="1">'Budget Fiscal Year View Bridge '!#REF!</definedName>
    <definedName name="QB_ROW_199270" localSheetId="5" hidden="1">'Budget Summary'!#REF!</definedName>
    <definedName name="QB_ROW_199270" localSheetId="6" hidden="1">'Budget Y1'!#REF!</definedName>
    <definedName name="QB_ROW_199270" localSheetId="2" hidden="1">'Marketing Budget'!#REF!</definedName>
    <definedName name="QB_ROW_200270" localSheetId="1" hidden="1">'Budget Fiscal Year View'!#REF!</definedName>
    <definedName name="QB_ROW_200270" localSheetId="4" hidden="1">'Budget Fiscal Year View Bridge '!#REF!</definedName>
    <definedName name="QB_ROW_200270" localSheetId="5" hidden="1">'Budget Summary'!#REF!</definedName>
    <definedName name="QB_ROW_200270" localSheetId="6" hidden="1">'Budget Y1'!#REF!</definedName>
    <definedName name="QB_ROW_200270" localSheetId="2" hidden="1">'Marketing Budget'!#REF!</definedName>
    <definedName name="QB_ROW_20031" localSheetId="1" hidden="1">'Budget Fiscal Year View'!#REF!</definedName>
    <definedName name="QB_ROW_20031" localSheetId="4" hidden="1">'Budget Fiscal Year View Bridge '!#REF!</definedName>
    <definedName name="QB_ROW_20031" localSheetId="5" hidden="1">'Budget Summary'!#REF!</definedName>
    <definedName name="QB_ROW_20031" localSheetId="6" hidden="1">'Budget Y1'!#REF!</definedName>
    <definedName name="QB_ROW_20031" localSheetId="2" hidden="1">'Marketing Budget'!#REF!</definedName>
    <definedName name="QB_ROW_202270" localSheetId="1" hidden="1">'Budget Fiscal Year View'!#REF!</definedName>
    <definedName name="QB_ROW_202270" localSheetId="4" hidden="1">'Budget Fiscal Year View Bridge '!#REF!</definedName>
    <definedName name="QB_ROW_202270" localSheetId="5" hidden="1">'Budget Summary'!#REF!</definedName>
    <definedName name="QB_ROW_202270" localSheetId="6" hidden="1">'Budget Y1'!#REF!</definedName>
    <definedName name="QB_ROW_202270" localSheetId="2" hidden="1">'Marketing Budget'!#REF!</definedName>
    <definedName name="QB_ROW_20250" localSheetId="1" hidden="1">'Budget Fiscal Year View'!#REF!</definedName>
    <definedName name="QB_ROW_20250" localSheetId="4" hidden="1">'Budget Fiscal Year View Bridge '!#REF!</definedName>
    <definedName name="QB_ROW_20250" localSheetId="5" hidden="1">'Budget Summary'!#REF!</definedName>
    <definedName name="QB_ROW_20250" localSheetId="6" hidden="1">'Budget Y1'!#REF!</definedName>
    <definedName name="QB_ROW_20250" localSheetId="2" hidden="1">'Marketing Budget'!#REF!</definedName>
    <definedName name="QB_ROW_20331" localSheetId="1" hidden="1">'Budget Fiscal Year View'!#REF!</definedName>
    <definedName name="QB_ROW_20331" localSheetId="4" hidden="1">'Budget Fiscal Year View Bridge '!#REF!</definedName>
    <definedName name="QB_ROW_20331" localSheetId="5" hidden="1">'Budget Summary'!#REF!</definedName>
    <definedName name="QB_ROW_20331" localSheetId="6" hidden="1">'Budget Y1'!#REF!</definedName>
    <definedName name="QB_ROW_20331" localSheetId="2" hidden="1">'Marketing Budget'!#REF!</definedName>
    <definedName name="QB_ROW_204050" localSheetId="1" hidden="1">'Budget Fiscal Year View'!$F$36</definedName>
    <definedName name="QB_ROW_204050" localSheetId="4" hidden="1">'Budget Fiscal Year View Bridge '!$F$36</definedName>
    <definedName name="QB_ROW_204050" localSheetId="5" hidden="1">'Budget Summary'!$F$38</definedName>
    <definedName name="QB_ROW_204050" localSheetId="6" hidden="1">'Budget Y1'!$F$35</definedName>
    <definedName name="QB_ROW_204050" localSheetId="2" hidden="1">'Marketing Budget'!$F$36</definedName>
    <definedName name="QB_ROW_204350" localSheetId="1" hidden="1">'Budget Fiscal Year View'!$F$39</definedName>
    <definedName name="QB_ROW_204350" localSheetId="4" hidden="1">'Budget Fiscal Year View Bridge '!$F$39</definedName>
    <definedName name="QB_ROW_204350" localSheetId="5" hidden="1">'Budget Summary'!$F$41</definedName>
    <definedName name="QB_ROW_204350" localSheetId="6" hidden="1">'Budget Y1'!$F$38</definedName>
    <definedName name="QB_ROW_204350" localSheetId="2" hidden="1">'Marketing Budget'!$F$39</definedName>
    <definedName name="QB_ROW_206060" localSheetId="1" hidden="1">'Budget Fiscal Year View'!#REF!</definedName>
    <definedName name="QB_ROW_206060" localSheetId="4" hidden="1">'Budget Fiscal Year View Bridge '!#REF!</definedName>
    <definedName name="QB_ROW_206060" localSheetId="5" hidden="1">'Budget Summary'!#REF!</definedName>
    <definedName name="QB_ROW_206060" localSheetId="6" hidden="1">'Budget Y1'!#REF!</definedName>
    <definedName name="QB_ROW_206060" localSheetId="2" hidden="1">'Marketing Budget'!#REF!</definedName>
    <definedName name="QB_ROW_206360" localSheetId="1" hidden="1">'Budget Fiscal Year View'!#REF!</definedName>
    <definedName name="QB_ROW_206360" localSheetId="4" hidden="1">'Budget Fiscal Year View Bridge '!#REF!</definedName>
    <definedName name="QB_ROW_206360" localSheetId="5" hidden="1">'Budget Summary'!#REF!</definedName>
    <definedName name="QB_ROW_206360" localSheetId="6" hidden="1">'Budget Y1'!#REF!</definedName>
    <definedName name="QB_ROW_206360" localSheetId="2" hidden="1">'Marketing Budget'!#REF!</definedName>
    <definedName name="QB_ROW_207270" localSheetId="1" hidden="1">'Budget Fiscal Year View'!#REF!</definedName>
    <definedName name="QB_ROW_207270" localSheetId="4" hidden="1">'Budget Fiscal Year View Bridge '!#REF!</definedName>
    <definedName name="QB_ROW_207270" localSheetId="5" hidden="1">'Budget Summary'!#REF!</definedName>
    <definedName name="QB_ROW_207270" localSheetId="6" hidden="1">'Budget Y1'!#REF!</definedName>
    <definedName name="QB_ROW_207270" localSheetId="2" hidden="1">'Marketing Budget'!#REF!</definedName>
    <definedName name="QB_ROW_208070" localSheetId="1" hidden="1">'Budget Fiscal Year View'!#REF!</definedName>
    <definedName name="QB_ROW_208070" localSheetId="4" hidden="1">'Budget Fiscal Year View Bridge '!#REF!</definedName>
    <definedName name="QB_ROW_208070" localSheetId="5" hidden="1">'Budget Summary'!#REF!</definedName>
    <definedName name="QB_ROW_208070" localSheetId="6" hidden="1">'Budget Y1'!#REF!</definedName>
    <definedName name="QB_ROW_208070" localSheetId="2" hidden="1">'Marketing Budget'!#REF!</definedName>
    <definedName name="QB_ROW_208370" localSheetId="1" hidden="1">'Budget Fiscal Year View'!#REF!</definedName>
    <definedName name="QB_ROW_208370" localSheetId="4" hidden="1">'Budget Fiscal Year View Bridge '!#REF!</definedName>
    <definedName name="QB_ROW_208370" localSheetId="5" hidden="1">'Budget Summary'!#REF!</definedName>
    <definedName name="QB_ROW_208370" localSheetId="6" hidden="1">'Budget Y1'!#REF!</definedName>
    <definedName name="QB_ROW_208370" localSheetId="2" hidden="1">'Marketing Budget'!#REF!</definedName>
    <definedName name="QB_ROW_209260" localSheetId="1" hidden="1">'Budget Fiscal Year View'!#REF!</definedName>
    <definedName name="QB_ROW_209260" localSheetId="4" hidden="1">'Budget Fiscal Year View Bridge '!#REF!</definedName>
    <definedName name="QB_ROW_209260" localSheetId="5" hidden="1">'Budget Summary'!#REF!</definedName>
    <definedName name="QB_ROW_209260" localSheetId="6" hidden="1">'Budget Y1'!#REF!</definedName>
    <definedName name="QB_ROW_209260" localSheetId="2" hidden="1">'Marketing Budget'!#REF!</definedName>
    <definedName name="QB_ROW_21031" localSheetId="1" hidden="1">'Budget Fiscal Year View'!#REF!</definedName>
    <definedName name="QB_ROW_21031" localSheetId="4" hidden="1">'Budget Fiscal Year View Bridge '!#REF!</definedName>
    <definedName name="QB_ROW_21031" localSheetId="5" hidden="1">'Budget Summary'!#REF!</definedName>
    <definedName name="QB_ROW_21031" localSheetId="6" hidden="1">'Budget Y1'!#REF!</definedName>
    <definedName name="QB_ROW_21031" localSheetId="2" hidden="1">'Marketing Budget'!#REF!</definedName>
    <definedName name="QB_ROW_211260" localSheetId="1" hidden="1">'Budget Fiscal Year View'!#REF!</definedName>
    <definedName name="QB_ROW_211260" localSheetId="4" hidden="1">'Budget Fiscal Year View Bridge '!#REF!</definedName>
    <definedName name="QB_ROW_211260" localSheetId="5" hidden="1">'Budget Summary'!#REF!</definedName>
    <definedName name="QB_ROW_211260" localSheetId="6" hidden="1">'Budget Y1'!#REF!</definedName>
    <definedName name="QB_ROW_211260" localSheetId="2" hidden="1">'Marketing Budget'!#REF!</definedName>
    <definedName name="QB_ROW_213270" localSheetId="1" hidden="1">'Budget Fiscal Year View'!#REF!</definedName>
    <definedName name="QB_ROW_213270" localSheetId="4" hidden="1">'Budget Fiscal Year View Bridge '!#REF!</definedName>
    <definedName name="QB_ROW_213270" localSheetId="5" hidden="1">'Budget Summary'!#REF!</definedName>
    <definedName name="QB_ROW_213270" localSheetId="6" hidden="1">'Budget Y1'!#REF!</definedName>
    <definedName name="QB_ROW_213270" localSheetId="2" hidden="1">'Marketing Budget'!#REF!</definedName>
    <definedName name="QB_ROW_21331" localSheetId="1" hidden="1">'Budget Fiscal Year View'!#REF!</definedName>
    <definedName name="QB_ROW_21331" localSheetId="4" hidden="1">'Budget Fiscal Year View Bridge '!#REF!</definedName>
    <definedName name="QB_ROW_21331" localSheetId="5" hidden="1">'Budget Summary'!#REF!</definedName>
    <definedName name="QB_ROW_21331" localSheetId="6" hidden="1">'Budget Y1'!#REF!</definedName>
    <definedName name="QB_ROW_21331" localSheetId="2" hidden="1">'Marketing Budget'!#REF!</definedName>
    <definedName name="QB_ROW_214050" localSheetId="1" hidden="1">'Budget Fiscal Year View'!#REF!</definedName>
    <definedName name="QB_ROW_214050" localSheetId="4" hidden="1">'Budget Fiscal Year View Bridge '!#REF!</definedName>
    <definedName name="QB_ROW_214050" localSheetId="5" hidden="1">'Budget Summary'!#REF!</definedName>
    <definedName name="QB_ROW_214050" localSheetId="6" hidden="1">'Budget Y1'!#REF!</definedName>
    <definedName name="QB_ROW_214050" localSheetId="2" hidden="1">'Marketing Budget'!#REF!</definedName>
    <definedName name="QB_ROW_214350" localSheetId="1" hidden="1">'Budget Fiscal Year View'!#REF!</definedName>
    <definedName name="QB_ROW_214350" localSheetId="4" hidden="1">'Budget Fiscal Year View Bridge '!#REF!</definedName>
    <definedName name="QB_ROW_214350" localSheetId="5" hidden="1">'Budget Summary'!#REF!</definedName>
    <definedName name="QB_ROW_214350" localSheetId="6" hidden="1">'Budget Y1'!#REF!</definedName>
    <definedName name="QB_ROW_214350" localSheetId="2" hidden="1">'Marketing Budget'!#REF!</definedName>
    <definedName name="QB_ROW_218250" localSheetId="1" hidden="1">'Budget Fiscal Year View'!#REF!</definedName>
    <definedName name="QB_ROW_218250" localSheetId="4" hidden="1">'Budget Fiscal Year View Bridge '!#REF!</definedName>
    <definedName name="QB_ROW_218250" localSheetId="5" hidden="1">'Budget Summary'!#REF!</definedName>
    <definedName name="QB_ROW_218250" localSheetId="6" hidden="1">'Budget Y1'!#REF!</definedName>
    <definedName name="QB_ROW_218250" localSheetId="2" hidden="1">'Marketing Budget'!#REF!</definedName>
    <definedName name="QB_ROW_22011" localSheetId="1" hidden="1">'Budget Fiscal Year View'!#REF!</definedName>
    <definedName name="QB_ROW_22011" localSheetId="4" hidden="1">'Budget Fiscal Year View Bridge '!#REF!</definedName>
    <definedName name="QB_ROW_22011" localSheetId="5" hidden="1">'Budget Summary'!#REF!</definedName>
    <definedName name="QB_ROW_22011" localSheetId="6" hidden="1">'Budget Y1'!#REF!</definedName>
    <definedName name="QB_ROW_22011" localSheetId="2" hidden="1">'Marketing Budget'!#REF!</definedName>
    <definedName name="QB_ROW_220260" localSheetId="1" hidden="1">'Budget Fiscal Year View'!$G$15</definedName>
    <definedName name="QB_ROW_220260" localSheetId="4" hidden="1">'Budget Fiscal Year View Bridge '!$G$15</definedName>
    <definedName name="QB_ROW_220260" localSheetId="5" hidden="1">'Budget Summary'!$G$17</definedName>
    <definedName name="QB_ROW_220260" localSheetId="6" hidden="1">'Budget Y1'!$G$14</definedName>
    <definedName name="QB_ROW_220260" localSheetId="2" hidden="1">'Marketing Budget'!$G$14</definedName>
    <definedName name="QB_ROW_221260" localSheetId="1" hidden="1">'Budget Fiscal Year View'!$G$7</definedName>
    <definedName name="QB_ROW_221260" localSheetId="4" hidden="1">'Budget Fiscal Year View Bridge '!$G$7</definedName>
    <definedName name="QB_ROW_221260" localSheetId="5" hidden="1">'Budget Summary'!$G$9</definedName>
    <definedName name="QB_ROW_221260" localSheetId="6" hidden="1">'Budget Y1'!$G$6</definedName>
    <definedName name="QB_ROW_221260" localSheetId="2" hidden="1">'Marketing Budget'!$G$6</definedName>
    <definedName name="QB_ROW_222260" localSheetId="1" hidden="1">'Budget Fiscal Year View'!$G$6</definedName>
    <definedName name="QB_ROW_222260" localSheetId="4" hidden="1">'Budget Fiscal Year View Bridge '!$G$6</definedName>
    <definedName name="QB_ROW_222260" localSheetId="5" hidden="1">'Budget Summary'!$G$8</definedName>
    <definedName name="QB_ROW_222260" localSheetId="6" hidden="1">'Budget Y1'!$G$5</definedName>
    <definedName name="QB_ROW_222260" localSheetId="2" hidden="1">'Marketing Budget'!$G$5</definedName>
    <definedName name="QB_ROW_223050" localSheetId="1" hidden="1">'Budget Fiscal Year View'!#REF!</definedName>
    <definedName name="QB_ROW_223050" localSheetId="4" hidden="1">'Budget Fiscal Year View Bridge '!#REF!</definedName>
    <definedName name="QB_ROW_223050" localSheetId="5" hidden="1">'Budget Summary'!#REF!</definedName>
    <definedName name="QB_ROW_223050" localSheetId="6" hidden="1">'Budget Y1'!#REF!</definedName>
    <definedName name="QB_ROW_223050" localSheetId="2" hidden="1">'Marketing Budget'!#REF!</definedName>
    <definedName name="QB_ROW_22311" localSheetId="1" hidden="1">'Budget Fiscal Year View'!#REF!</definedName>
    <definedName name="QB_ROW_22311" localSheetId="4" hidden="1">'Budget Fiscal Year View Bridge '!#REF!</definedName>
    <definedName name="QB_ROW_22311" localSheetId="5" hidden="1">'Budget Summary'!#REF!</definedName>
    <definedName name="QB_ROW_22311" localSheetId="6" hidden="1">'Budget Y1'!#REF!</definedName>
    <definedName name="QB_ROW_22311" localSheetId="2" hidden="1">'Marketing Budget'!#REF!</definedName>
    <definedName name="QB_ROW_223350" localSheetId="1" hidden="1">'Budget Fiscal Year View'!#REF!</definedName>
    <definedName name="QB_ROW_223350" localSheetId="4" hidden="1">'Budget Fiscal Year View Bridge '!#REF!</definedName>
    <definedName name="QB_ROW_223350" localSheetId="5" hidden="1">'Budget Summary'!#REF!</definedName>
    <definedName name="QB_ROW_223350" localSheetId="6" hidden="1">'Budget Y1'!#REF!</definedName>
    <definedName name="QB_ROW_223350" localSheetId="2" hidden="1">'Marketing Budget'!#REF!</definedName>
    <definedName name="QB_ROW_224270" localSheetId="1" hidden="1">'Budget Fiscal Year View'!#REF!</definedName>
    <definedName name="QB_ROW_224270" localSheetId="4" hidden="1">'Budget Fiscal Year View Bridge '!#REF!</definedName>
    <definedName name="QB_ROW_224270" localSheetId="5" hidden="1">'Budget Summary'!#REF!</definedName>
    <definedName name="QB_ROW_224270" localSheetId="6" hidden="1">'Budget Y1'!#REF!</definedName>
    <definedName name="QB_ROW_224270" localSheetId="2" hidden="1">'Marketing Budget'!#REF!</definedName>
    <definedName name="QB_ROW_225270" localSheetId="1" hidden="1">'Budget Fiscal Year View'!#REF!</definedName>
    <definedName name="QB_ROW_225270" localSheetId="4" hidden="1">'Budget Fiscal Year View Bridge '!#REF!</definedName>
    <definedName name="QB_ROW_225270" localSheetId="5" hidden="1">'Budget Summary'!#REF!</definedName>
    <definedName name="QB_ROW_225270" localSheetId="6" hidden="1">'Budget Y1'!#REF!</definedName>
    <definedName name="QB_ROW_225270" localSheetId="2" hidden="1">'Marketing Budget'!#REF!</definedName>
    <definedName name="QB_ROW_230050" localSheetId="1" hidden="1">'Budget Fiscal Year View'!#REF!</definedName>
    <definedName name="QB_ROW_230050" localSheetId="4" hidden="1">'Budget Fiscal Year View Bridge '!#REF!</definedName>
    <definedName name="QB_ROW_230050" localSheetId="5" hidden="1">'Budget Summary'!#REF!</definedName>
    <definedName name="QB_ROW_230050" localSheetId="6" hidden="1">'Budget Y1'!#REF!</definedName>
    <definedName name="QB_ROW_230050" localSheetId="2" hidden="1">'Marketing Budget'!#REF!</definedName>
    <definedName name="QB_ROW_230350" localSheetId="1" hidden="1">'Budget Fiscal Year View'!#REF!</definedName>
    <definedName name="QB_ROW_230350" localSheetId="4" hidden="1">'Budget Fiscal Year View Bridge '!#REF!</definedName>
    <definedName name="QB_ROW_230350" localSheetId="5" hidden="1">'Budget Summary'!#REF!</definedName>
    <definedName name="QB_ROW_230350" localSheetId="6" hidden="1">'Budget Y1'!#REF!</definedName>
    <definedName name="QB_ROW_230350" localSheetId="2" hidden="1">'Marketing Budget'!#REF!</definedName>
    <definedName name="QB_ROW_231260" localSheetId="1" hidden="1">'Budget Fiscal Year View'!#REF!</definedName>
    <definedName name="QB_ROW_231260" localSheetId="4" hidden="1">'Budget Fiscal Year View Bridge '!#REF!</definedName>
    <definedName name="QB_ROW_231260" localSheetId="5" hidden="1">'Budget Summary'!#REF!</definedName>
    <definedName name="QB_ROW_231260" localSheetId="6" hidden="1">'Budget Y1'!#REF!</definedName>
    <definedName name="QB_ROW_231260" localSheetId="2" hidden="1">'Marketing Budget'!#REF!</definedName>
    <definedName name="QB_ROW_23250" localSheetId="1" hidden="1">'Budget Fiscal Year View'!#REF!</definedName>
    <definedName name="QB_ROW_23250" localSheetId="4" hidden="1">'Budget Fiscal Year View Bridge '!#REF!</definedName>
    <definedName name="QB_ROW_23250" localSheetId="5" hidden="1">'Budget Summary'!#REF!</definedName>
    <definedName name="QB_ROW_23250" localSheetId="6" hidden="1">'Budget Y1'!#REF!</definedName>
    <definedName name="QB_ROW_23250" localSheetId="2" hidden="1">'Marketing Budget'!#REF!</definedName>
    <definedName name="QB_ROW_233040" localSheetId="1" hidden="1">'Budget Fiscal Year View'!#REF!</definedName>
    <definedName name="QB_ROW_233040" localSheetId="4" hidden="1">'Budget Fiscal Year View Bridge '!#REF!</definedName>
    <definedName name="QB_ROW_233040" localSheetId="5" hidden="1">'Budget Summary'!#REF!</definedName>
    <definedName name="QB_ROW_233040" localSheetId="6" hidden="1">'Budget Y1'!#REF!</definedName>
    <definedName name="QB_ROW_233040" localSheetId="2" hidden="1">'Marketing Budget'!#REF!</definedName>
    <definedName name="QB_ROW_233340" localSheetId="1" hidden="1">'Budget Fiscal Year View'!#REF!</definedName>
    <definedName name="QB_ROW_233340" localSheetId="4" hidden="1">'Budget Fiscal Year View Bridge '!#REF!</definedName>
    <definedName name="QB_ROW_233340" localSheetId="5" hidden="1">'Budget Summary'!#REF!</definedName>
    <definedName name="QB_ROW_233340" localSheetId="6" hidden="1">'Budget Y1'!#REF!</definedName>
    <definedName name="QB_ROW_233340" localSheetId="2" hidden="1">'Marketing Budget'!#REF!</definedName>
    <definedName name="QB_ROW_24021" localSheetId="1" hidden="1">'Budget Fiscal Year View'!#REF!</definedName>
    <definedName name="QB_ROW_24021" localSheetId="4" hidden="1">'Budget Fiscal Year View Bridge '!#REF!</definedName>
    <definedName name="QB_ROW_24021" localSheetId="5" hidden="1">'Budget Summary'!#REF!</definedName>
    <definedName name="QB_ROW_24021" localSheetId="6" hidden="1">'Budget Y1'!#REF!</definedName>
    <definedName name="QB_ROW_24021" localSheetId="2" hidden="1">'Marketing Budget'!#REF!</definedName>
    <definedName name="QB_ROW_24321" localSheetId="1" hidden="1">'Budget Fiscal Year View'!#REF!</definedName>
    <definedName name="QB_ROW_24321" localSheetId="4" hidden="1">'Budget Fiscal Year View Bridge '!#REF!</definedName>
    <definedName name="QB_ROW_24321" localSheetId="5" hidden="1">'Budget Summary'!#REF!</definedName>
    <definedName name="QB_ROW_24321" localSheetId="6" hidden="1">'Budget Y1'!#REF!</definedName>
    <definedName name="QB_ROW_24321" localSheetId="2" hidden="1">'Marketing Budget'!#REF!</definedName>
    <definedName name="QB_ROW_25240" localSheetId="1" hidden="1">'Budget Fiscal Year View'!#REF!</definedName>
    <definedName name="QB_ROW_25240" localSheetId="4" hidden="1">'Budget Fiscal Year View Bridge '!#REF!</definedName>
    <definedName name="QB_ROW_25240" localSheetId="5" hidden="1">'Budget Summary'!#REF!</definedName>
    <definedName name="QB_ROW_25240" localSheetId="6" hidden="1">'Budget Y1'!#REF!</definedName>
    <definedName name="QB_ROW_25240" localSheetId="2" hidden="1">'Marketing Budget'!#REF!</definedName>
    <definedName name="QB_ROW_253260" localSheetId="1" hidden="1">'Budget Fiscal Year View'!$G$38</definedName>
    <definedName name="QB_ROW_253260" localSheetId="4" hidden="1">'Budget Fiscal Year View Bridge '!$G$38</definedName>
    <definedName name="QB_ROW_253260" localSheetId="5" hidden="1">'Budget Summary'!$G$40</definedName>
    <definedName name="QB_ROW_253260" localSheetId="6" hidden="1">'Budget Y1'!$G$37</definedName>
    <definedName name="QB_ROW_253260" localSheetId="2" hidden="1">'Marketing Budget'!$G$38</definedName>
    <definedName name="QB_ROW_257270" localSheetId="1" hidden="1">'Budget Fiscal Year View'!#REF!</definedName>
    <definedName name="QB_ROW_257270" localSheetId="4" hidden="1">'Budget Fiscal Year View Bridge '!#REF!</definedName>
    <definedName name="QB_ROW_257270" localSheetId="5" hidden="1">'Budget Summary'!#REF!</definedName>
    <definedName name="QB_ROW_257270" localSheetId="6" hidden="1">'Budget Y1'!#REF!</definedName>
    <definedName name="QB_ROW_257270" localSheetId="2" hidden="1">'Marketing Budget'!#REF!</definedName>
    <definedName name="QB_ROW_259270" localSheetId="1" hidden="1">'Budget Fiscal Year View'!#REF!</definedName>
    <definedName name="QB_ROW_259270" localSheetId="4" hidden="1">'Budget Fiscal Year View Bridge '!#REF!</definedName>
    <definedName name="QB_ROW_259270" localSheetId="5" hidden="1">'Budget Summary'!#REF!</definedName>
    <definedName name="QB_ROW_259270" localSheetId="6" hidden="1">'Budget Y1'!#REF!</definedName>
    <definedName name="QB_ROW_259270" localSheetId="2" hidden="1">'Marketing Budget'!#REF!</definedName>
    <definedName name="QB_ROW_260260" localSheetId="1" hidden="1">'Budget Fiscal Year View'!#REF!</definedName>
    <definedName name="QB_ROW_260260" localSheetId="4" hidden="1">'Budget Fiscal Year View Bridge '!#REF!</definedName>
    <definedName name="QB_ROW_260260" localSheetId="5" hidden="1">'Budget Summary'!#REF!</definedName>
    <definedName name="QB_ROW_260260" localSheetId="6" hidden="1">'Budget Y1'!#REF!</definedName>
    <definedName name="QB_ROW_260260" localSheetId="2" hidden="1">'Marketing Budget'!#REF!</definedName>
    <definedName name="QB_ROW_261260" localSheetId="1" hidden="1">'Budget Fiscal Year View'!#REF!</definedName>
    <definedName name="QB_ROW_261260" localSheetId="4" hidden="1">'Budget Fiscal Year View Bridge '!#REF!</definedName>
    <definedName name="QB_ROW_261260" localSheetId="5" hidden="1">'Budget Summary'!#REF!</definedName>
    <definedName name="QB_ROW_261260" localSheetId="6" hidden="1">'Budget Y1'!#REF!</definedName>
    <definedName name="QB_ROW_261260" localSheetId="2" hidden="1">'Marketing Budget'!#REF!</definedName>
    <definedName name="QB_ROW_262270" localSheetId="1" hidden="1">'Budget Fiscal Year View'!#REF!</definedName>
    <definedName name="QB_ROW_262270" localSheetId="4" hidden="1">'Budget Fiscal Year View Bridge '!#REF!</definedName>
    <definedName name="QB_ROW_262270" localSheetId="5" hidden="1">'Budget Summary'!#REF!</definedName>
    <definedName name="QB_ROW_262270" localSheetId="6" hidden="1">'Budget Y1'!#REF!</definedName>
    <definedName name="QB_ROW_262270" localSheetId="2" hidden="1">'Marketing Budget'!#REF!</definedName>
    <definedName name="QB_ROW_26240" localSheetId="1" hidden="1">'Budget Fiscal Year View'!#REF!</definedName>
    <definedName name="QB_ROW_26240" localSheetId="4" hidden="1">'Budget Fiscal Year View Bridge '!#REF!</definedName>
    <definedName name="QB_ROW_26240" localSheetId="5" hidden="1">'Budget Summary'!#REF!</definedName>
    <definedName name="QB_ROW_26240" localSheetId="6" hidden="1">'Budget Y1'!#REF!</definedName>
    <definedName name="QB_ROW_26240" localSheetId="2" hidden="1">'Marketing Budget'!#REF!</definedName>
    <definedName name="QB_ROW_268270" localSheetId="1" hidden="1">'Budget Fiscal Year View'!#REF!</definedName>
    <definedName name="QB_ROW_268270" localSheetId="4" hidden="1">'Budget Fiscal Year View Bridge '!#REF!</definedName>
    <definedName name="QB_ROW_268270" localSheetId="5" hidden="1">'Budget Summary'!#REF!</definedName>
    <definedName name="QB_ROW_268270" localSheetId="6" hidden="1">'Budget Y1'!#REF!</definedName>
    <definedName name="QB_ROW_268270" localSheetId="2" hidden="1">'Marketing Budget'!#REF!</definedName>
    <definedName name="QB_ROW_271270" localSheetId="1" hidden="1">'Budget Fiscal Year View'!#REF!</definedName>
    <definedName name="QB_ROW_271270" localSheetId="4" hidden="1">'Budget Fiscal Year View Bridge '!#REF!</definedName>
    <definedName name="QB_ROW_271270" localSheetId="5" hidden="1">'Budget Summary'!#REF!</definedName>
    <definedName name="QB_ROW_271270" localSheetId="6" hidden="1">'Budget Y1'!#REF!</definedName>
    <definedName name="QB_ROW_271270" localSheetId="2" hidden="1">'Marketing Budget'!#REF!</definedName>
    <definedName name="QB_ROW_272270" localSheetId="1" hidden="1">'Budget Fiscal Year View'!#REF!</definedName>
    <definedName name="QB_ROW_272270" localSheetId="4" hidden="1">'Budget Fiscal Year View Bridge '!#REF!</definedName>
    <definedName name="QB_ROW_272270" localSheetId="5" hidden="1">'Budget Summary'!#REF!</definedName>
    <definedName name="QB_ROW_272270" localSheetId="6" hidden="1">'Budget Y1'!#REF!</definedName>
    <definedName name="QB_ROW_272270" localSheetId="2" hidden="1">'Marketing Budget'!#REF!</definedName>
    <definedName name="QB_ROW_27240" localSheetId="1" hidden="1">'Budget Fiscal Year View'!#REF!</definedName>
    <definedName name="QB_ROW_27240" localSheetId="4" hidden="1">'Budget Fiscal Year View Bridge '!#REF!</definedName>
    <definedName name="QB_ROW_27240" localSheetId="5" hidden="1">'Budget Summary'!#REF!</definedName>
    <definedName name="QB_ROW_27240" localSheetId="6" hidden="1">'Budget Y1'!#REF!</definedName>
    <definedName name="QB_ROW_27240" localSheetId="2" hidden="1">'Marketing Budget'!#REF!</definedName>
    <definedName name="QB_ROW_273270" localSheetId="1" hidden="1">'Budget Fiscal Year View'!#REF!</definedName>
    <definedName name="QB_ROW_273270" localSheetId="4" hidden="1">'Budget Fiscal Year View Bridge '!#REF!</definedName>
    <definedName name="QB_ROW_273270" localSheetId="5" hidden="1">'Budget Summary'!#REF!</definedName>
    <definedName name="QB_ROW_273270" localSheetId="6" hidden="1">'Budget Y1'!#REF!</definedName>
    <definedName name="QB_ROW_273270" localSheetId="2" hidden="1">'Marketing Budget'!#REF!</definedName>
    <definedName name="QB_ROW_275060" localSheetId="1" hidden="1">'Budget Fiscal Year View'!#REF!</definedName>
    <definedName name="QB_ROW_275060" localSheetId="4" hidden="1">'Budget Fiscal Year View Bridge '!#REF!</definedName>
    <definedName name="QB_ROW_275060" localSheetId="5" hidden="1">'Budget Summary'!#REF!</definedName>
    <definedName name="QB_ROW_275060" localSheetId="6" hidden="1">'Budget Y1'!#REF!</definedName>
    <definedName name="QB_ROW_275060" localSheetId="2" hidden="1">'Marketing Budget'!#REF!</definedName>
    <definedName name="QB_ROW_275360" localSheetId="1" hidden="1">'Budget Fiscal Year View'!#REF!</definedName>
    <definedName name="QB_ROW_275360" localSheetId="4" hidden="1">'Budget Fiscal Year View Bridge '!#REF!</definedName>
    <definedName name="QB_ROW_275360" localSheetId="5" hidden="1">'Budget Summary'!#REF!</definedName>
    <definedName name="QB_ROW_275360" localSheetId="6" hidden="1">'Budget Y1'!#REF!</definedName>
    <definedName name="QB_ROW_275360" localSheetId="2" hidden="1">'Marketing Budget'!#REF!</definedName>
    <definedName name="QB_ROW_276050" localSheetId="1" hidden="1">'Budget Fiscal Year View'!#REF!</definedName>
    <definedName name="QB_ROW_276050" localSheetId="4" hidden="1">'Budget Fiscal Year View Bridge '!#REF!</definedName>
    <definedName name="QB_ROW_276050" localSheetId="5" hidden="1">'Budget Summary'!#REF!</definedName>
    <definedName name="QB_ROW_276050" localSheetId="6" hidden="1">'Budget Y1'!#REF!</definedName>
    <definedName name="QB_ROW_276050" localSheetId="2" hidden="1">'Marketing Budget'!#REF!</definedName>
    <definedName name="QB_ROW_276350" localSheetId="1" hidden="1">'Budget Fiscal Year View'!#REF!</definedName>
    <definedName name="QB_ROW_276350" localSheetId="4" hidden="1">'Budget Fiscal Year View Bridge '!#REF!</definedName>
    <definedName name="QB_ROW_276350" localSheetId="5" hidden="1">'Budget Summary'!#REF!</definedName>
    <definedName name="QB_ROW_276350" localSheetId="6" hidden="1">'Budget Y1'!#REF!</definedName>
    <definedName name="QB_ROW_276350" localSheetId="2" hidden="1">'Marketing Budget'!#REF!</definedName>
    <definedName name="QB_ROW_277270" localSheetId="1" hidden="1">'Budget Fiscal Year View'!#REF!</definedName>
    <definedName name="QB_ROW_277270" localSheetId="4" hidden="1">'Budget Fiscal Year View Bridge '!#REF!</definedName>
    <definedName name="QB_ROW_277270" localSheetId="5" hidden="1">'Budget Summary'!#REF!</definedName>
    <definedName name="QB_ROW_277270" localSheetId="6" hidden="1">'Budget Y1'!#REF!</definedName>
    <definedName name="QB_ROW_277270" localSheetId="2" hidden="1">'Marketing Budget'!#REF!</definedName>
    <definedName name="QB_ROW_278270" localSheetId="1" hidden="1">'Budget Fiscal Year View'!#REF!</definedName>
    <definedName name="QB_ROW_278270" localSheetId="4" hidden="1">'Budget Fiscal Year View Bridge '!#REF!</definedName>
    <definedName name="QB_ROW_278270" localSheetId="5" hidden="1">'Budget Summary'!#REF!</definedName>
    <definedName name="QB_ROW_278270" localSheetId="6" hidden="1">'Budget Y1'!#REF!</definedName>
    <definedName name="QB_ROW_278270" localSheetId="2" hidden="1">'Marketing Budget'!#REF!</definedName>
    <definedName name="QB_ROW_279270" localSheetId="1" hidden="1">'Budget Fiscal Year View'!#REF!</definedName>
    <definedName name="QB_ROW_279270" localSheetId="4" hidden="1">'Budget Fiscal Year View Bridge '!#REF!</definedName>
    <definedName name="QB_ROW_279270" localSheetId="5" hidden="1">'Budget Summary'!#REF!</definedName>
    <definedName name="QB_ROW_279270" localSheetId="6" hidden="1">'Budget Y1'!#REF!</definedName>
    <definedName name="QB_ROW_279270" localSheetId="2" hidden="1">'Marketing Budget'!#REF!</definedName>
    <definedName name="QB_ROW_284280" localSheetId="1" hidden="1">'Budget Fiscal Year View'!#REF!</definedName>
    <definedName name="QB_ROW_284280" localSheetId="4" hidden="1">'Budget Fiscal Year View Bridge '!#REF!</definedName>
    <definedName name="QB_ROW_284280" localSheetId="5" hidden="1">'Budget Summary'!#REF!</definedName>
    <definedName name="QB_ROW_284280" localSheetId="6" hidden="1">'Budget Y1'!#REF!</definedName>
    <definedName name="QB_ROW_284280" localSheetId="2" hidden="1">'Marketing Budget'!#REF!</definedName>
    <definedName name="QB_ROW_285280" localSheetId="1" hidden="1">'Budget Fiscal Year View'!#REF!</definedName>
    <definedName name="QB_ROW_285280" localSheetId="4" hidden="1">'Budget Fiscal Year View Bridge '!#REF!</definedName>
    <definedName name="QB_ROW_285280" localSheetId="5" hidden="1">'Budget Summary'!#REF!</definedName>
    <definedName name="QB_ROW_285280" localSheetId="6" hidden="1">'Budget Y1'!#REF!</definedName>
    <definedName name="QB_ROW_285280" localSheetId="2" hidden="1">'Marketing Budget'!#REF!</definedName>
    <definedName name="QB_ROW_286280" localSheetId="1" hidden="1">'Budget Fiscal Year View'!#REF!</definedName>
    <definedName name="QB_ROW_286280" localSheetId="4" hidden="1">'Budget Fiscal Year View Bridge '!#REF!</definedName>
    <definedName name="QB_ROW_286280" localSheetId="5" hidden="1">'Budget Summary'!#REF!</definedName>
    <definedName name="QB_ROW_286280" localSheetId="6" hidden="1">'Budget Y1'!#REF!</definedName>
    <definedName name="QB_ROW_286280" localSheetId="2" hidden="1">'Marketing Budget'!#REF!</definedName>
    <definedName name="QB_ROW_289260" localSheetId="1" hidden="1">'Budget Fiscal Year View'!#REF!</definedName>
    <definedName name="QB_ROW_289260" localSheetId="4" hidden="1">'Budget Fiscal Year View Bridge '!#REF!</definedName>
    <definedName name="QB_ROW_289260" localSheetId="5" hidden="1">'Budget Summary'!#REF!</definedName>
    <definedName name="QB_ROW_289260" localSheetId="6" hidden="1">'Budget Y1'!#REF!</definedName>
    <definedName name="QB_ROW_289260" localSheetId="2" hidden="1">'Marketing Budget'!#REF!</definedName>
    <definedName name="QB_ROW_29240" localSheetId="1" hidden="1">'Budget Fiscal Year View'!#REF!</definedName>
    <definedName name="QB_ROW_29240" localSheetId="4" hidden="1">'Budget Fiscal Year View Bridge '!#REF!</definedName>
    <definedName name="QB_ROW_29240" localSheetId="5" hidden="1">'Budget Summary'!#REF!</definedName>
    <definedName name="QB_ROW_29240" localSheetId="6" hidden="1">'Budget Y1'!#REF!</definedName>
    <definedName name="QB_ROW_29240" localSheetId="2" hidden="1">'Marketing Budget'!#REF!</definedName>
    <definedName name="QB_ROW_294060" localSheetId="1" hidden="1">'Budget Fiscal Year View'!#REF!</definedName>
    <definedName name="QB_ROW_294060" localSheetId="4" hidden="1">'Budget Fiscal Year View Bridge '!#REF!</definedName>
    <definedName name="QB_ROW_294060" localSheetId="5" hidden="1">'Budget Summary'!#REF!</definedName>
    <definedName name="QB_ROW_294060" localSheetId="6" hidden="1">'Budget Y1'!#REF!</definedName>
    <definedName name="QB_ROW_294060" localSheetId="2" hidden="1">'Marketing Budget'!#REF!</definedName>
    <definedName name="QB_ROW_294360" localSheetId="1" hidden="1">'Budget Fiscal Year View'!#REF!</definedName>
    <definedName name="QB_ROW_294360" localSheetId="4" hidden="1">'Budget Fiscal Year View Bridge '!#REF!</definedName>
    <definedName name="QB_ROW_294360" localSheetId="5" hidden="1">'Budget Summary'!#REF!</definedName>
    <definedName name="QB_ROW_294360" localSheetId="6" hidden="1">'Budget Y1'!#REF!</definedName>
    <definedName name="QB_ROW_294360" localSheetId="2" hidden="1">'Marketing Budget'!#REF!</definedName>
    <definedName name="QB_ROW_295270" localSheetId="1" hidden="1">'Budget Fiscal Year View'!#REF!</definedName>
    <definedName name="QB_ROW_295270" localSheetId="4" hidden="1">'Budget Fiscal Year View Bridge '!#REF!</definedName>
    <definedName name="QB_ROW_295270" localSheetId="5" hidden="1">'Budget Summary'!#REF!</definedName>
    <definedName name="QB_ROW_295270" localSheetId="6" hidden="1">'Budget Y1'!#REF!</definedName>
    <definedName name="QB_ROW_295270" localSheetId="2" hidden="1">'Marketing Budget'!#REF!</definedName>
    <definedName name="QB_ROW_296270" localSheetId="1" hidden="1">'Budget Fiscal Year View'!#REF!</definedName>
    <definedName name="QB_ROW_296270" localSheetId="4" hidden="1">'Budget Fiscal Year View Bridge '!#REF!</definedName>
    <definedName name="QB_ROW_296270" localSheetId="5" hidden="1">'Budget Summary'!#REF!</definedName>
    <definedName name="QB_ROW_296270" localSheetId="6" hidden="1">'Budget Y1'!#REF!</definedName>
    <definedName name="QB_ROW_296270" localSheetId="2" hidden="1">'Marketing Budget'!#REF!</definedName>
    <definedName name="QB_ROW_297270" localSheetId="1" hidden="1">'Budget Fiscal Year View'!#REF!</definedName>
    <definedName name="QB_ROW_297270" localSheetId="4" hidden="1">'Budget Fiscal Year View Bridge '!#REF!</definedName>
    <definedName name="QB_ROW_297270" localSheetId="5" hidden="1">'Budget Summary'!#REF!</definedName>
    <definedName name="QB_ROW_297270" localSheetId="6" hidden="1">'Budget Y1'!#REF!</definedName>
    <definedName name="QB_ROW_297270" localSheetId="2" hidden="1">'Marketing Budget'!#REF!</definedName>
    <definedName name="QB_ROW_298270" localSheetId="1" hidden="1">'Budget Fiscal Year View'!#REF!</definedName>
    <definedName name="QB_ROW_298270" localSheetId="4" hidden="1">'Budget Fiscal Year View Bridge '!#REF!</definedName>
    <definedName name="QB_ROW_298270" localSheetId="5" hidden="1">'Budget Summary'!#REF!</definedName>
    <definedName name="QB_ROW_298270" localSheetId="6" hidden="1">'Budget Y1'!#REF!</definedName>
    <definedName name="QB_ROW_298270" localSheetId="2" hidden="1">'Marketing Budget'!#REF!</definedName>
    <definedName name="QB_ROW_299270" localSheetId="1" hidden="1">'Budget Fiscal Year View'!#REF!</definedName>
    <definedName name="QB_ROW_299270" localSheetId="4" hidden="1">'Budget Fiscal Year View Bridge '!#REF!</definedName>
    <definedName name="QB_ROW_299270" localSheetId="5" hidden="1">'Budget Summary'!#REF!</definedName>
    <definedName name="QB_ROW_299270" localSheetId="6" hidden="1">'Budget Y1'!#REF!</definedName>
    <definedName name="QB_ROW_299270" localSheetId="2" hidden="1">'Marketing Budget'!#REF!</definedName>
    <definedName name="QB_ROW_300270" localSheetId="1" hidden="1">'Budget Fiscal Year View'!#REF!</definedName>
    <definedName name="QB_ROW_300270" localSheetId="4" hidden="1">'Budget Fiscal Year View Bridge '!#REF!</definedName>
    <definedName name="QB_ROW_300270" localSheetId="5" hidden="1">'Budget Summary'!#REF!</definedName>
    <definedName name="QB_ROW_300270" localSheetId="6" hidden="1">'Budget Y1'!#REF!</definedName>
    <definedName name="QB_ROW_300270" localSheetId="2" hidden="1">'Marketing Budget'!#REF!</definedName>
    <definedName name="QB_ROW_30250" localSheetId="1" hidden="1">'Budget Fiscal Year View'!$F$26</definedName>
    <definedName name="QB_ROW_30250" localSheetId="4" hidden="1">'Budget Fiscal Year View Bridge '!$F$26</definedName>
    <definedName name="QB_ROW_30250" localSheetId="5" hidden="1">'Budget Summary'!$F$28</definedName>
    <definedName name="QB_ROW_30250" localSheetId="6" hidden="1">'Budget Y1'!$F$25</definedName>
    <definedName name="QB_ROW_30250" localSheetId="2" hidden="1">'Marketing Budget'!$F$26</definedName>
    <definedName name="QB_ROW_304270" localSheetId="1" hidden="1">'Budget Fiscal Year View'!#REF!</definedName>
    <definedName name="QB_ROW_304270" localSheetId="4" hidden="1">'Budget Fiscal Year View Bridge '!#REF!</definedName>
    <definedName name="QB_ROW_304270" localSheetId="5" hidden="1">'Budget Summary'!#REF!</definedName>
    <definedName name="QB_ROW_304270" localSheetId="6" hidden="1">'Budget Y1'!#REF!</definedName>
    <definedName name="QB_ROW_304270" localSheetId="2" hidden="1">'Marketing Budget'!#REF!</definedName>
    <definedName name="QB_ROW_306040" localSheetId="1" hidden="1">'Budget Fiscal Year View'!#REF!</definedName>
    <definedName name="QB_ROW_306040" localSheetId="4" hidden="1">'Budget Fiscal Year View Bridge '!#REF!</definedName>
    <definedName name="QB_ROW_306040" localSheetId="5" hidden="1">'Budget Summary'!#REF!</definedName>
    <definedName name="QB_ROW_306040" localSheetId="6" hidden="1">'Budget Y1'!#REF!</definedName>
    <definedName name="QB_ROW_306040" localSheetId="2" hidden="1">'Marketing Budget'!#REF!</definedName>
    <definedName name="QB_ROW_306340" localSheetId="1" hidden="1">'Budget Fiscal Year View'!#REF!</definedName>
    <definedName name="QB_ROW_306340" localSheetId="4" hidden="1">'Budget Fiscal Year View Bridge '!#REF!</definedName>
    <definedName name="QB_ROW_306340" localSheetId="5" hidden="1">'Budget Summary'!#REF!</definedName>
    <definedName name="QB_ROW_306340" localSheetId="6" hidden="1">'Budget Y1'!#REF!</definedName>
    <definedName name="QB_ROW_306340" localSheetId="2" hidden="1">'Marketing Budget'!#REF!</definedName>
    <definedName name="QB_ROW_307050" localSheetId="1" hidden="1">'Budget Fiscal Year View'!#REF!</definedName>
    <definedName name="QB_ROW_307050" localSheetId="4" hidden="1">'Budget Fiscal Year View Bridge '!#REF!</definedName>
    <definedName name="QB_ROW_307050" localSheetId="5" hidden="1">'Budget Summary'!#REF!</definedName>
    <definedName name="QB_ROW_307050" localSheetId="6" hidden="1">'Budget Y1'!#REF!</definedName>
    <definedName name="QB_ROW_307050" localSheetId="2" hidden="1">'Marketing Budget'!#REF!</definedName>
    <definedName name="QB_ROW_307350" localSheetId="1" hidden="1">'Budget Fiscal Year View'!#REF!</definedName>
    <definedName name="QB_ROW_307350" localSheetId="4" hidden="1">'Budget Fiscal Year View Bridge '!#REF!</definedName>
    <definedName name="QB_ROW_307350" localSheetId="5" hidden="1">'Budget Summary'!#REF!</definedName>
    <definedName name="QB_ROW_307350" localSheetId="6" hidden="1">'Budget Y1'!#REF!</definedName>
    <definedName name="QB_ROW_307350" localSheetId="2" hidden="1">'Marketing Budget'!#REF!</definedName>
    <definedName name="QB_ROW_308250" localSheetId="1" hidden="1">'Budget Fiscal Year View'!#REF!</definedName>
    <definedName name="QB_ROW_308250" localSheetId="4" hidden="1">'Budget Fiscal Year View Bridge '!#REF!</definedName>
    <definedName name="QB_ROW_308250" localSheetId="5" hidden="1">'Budget Summary'!#REF!</definedName>
    <definedName name="QB_ROW_308250" localSheetId="6" hidden="1">'Budget Y1'!#REF!</definedName>
    <definedName name="QB_ROW_308250" localSheetId="2" hidden="1">'Marketing Budget'!#REF!</definedName>
    <definedName name="QB_ROW_310050" localSheetId="1" hidden="1">'Budget Fiscal Year View'!$F$31</definedName>
    <definedName name="QB_ROW_310050" localSheetId="4" hidden="1">'Budget Fiscal Year View Bridge '!$F$31</definedName>
    <definedName name="QB_ROW_310050" localSheetId="5" hidden="1">'Budget Summary'!$F$33</definedName>
    <definedName name="QB_ROW_310050" localSheetId="6" hidden="1">'Budget Y1'!$F$30</definedName>
    <definedName name="QB_ROW_310050" localSheetId="2" hidden="1">'Marketing Budget'!$F$31</definedName>
    <definedName name="QB_ROW_310350" localSheetId="1" hidden="1">'Budget Fiscal Year View'!$F$35</definedName>
    <definedName name="QB_ROW_310350" localSheetId="4" hidden="1">'Budget Fiscal Year View Bridge '!$F$35</definedName>
    <definedName name="QB_ROW_310350" localSheetId="5" hidden="1">'Budget Summary'!$F$37</definedName>
    <definedName name="QB_ROW_310350" localSheetId="6" hidden="1">'Budget Y1'!$F$34</definedName>
    <definedName name="QB_ROW_310350" localSheetId="2" hidden="1">'Marketing Budget'!$F$35</definedName>
    <definedName name="QB_ROW_31040" localSheetId="1" hidden="1">'Budget Fiscal Year View'!#REF!</definedName>
    <definedName name="QB_ROW_31040" localSheetId="4" hidden="1">'Budget Fiscal Year View Bridge '!#REF!</definedName>
    <definedName name="QB_ROW_31040" localSheetId="5" hidden="1">'Budget Summary'!#REF!</definedName>
    <definedName name="QB_ROW_31040" localSheetId="6" hidden="1">'Budget Y1'!#REF!</definedName>
    <definedName name="QB_ROW_31040" localSheetId="2" hidden="1">'Marketing Budget'!#REF!</definedName>
    <definedName name="QB_ROW_311260" localSheetId="1" hidden="1">'Budget Fiscal Year View'!$G$32</definedName>
    <definedName name="QB_ROW_311260" localSheetId="4" hidden="1">'Budget Fiscal Year View Bridge '!$G$32</definedName>
    <definedName name="QB_ROW_311260" localSheetId="5" hidden="1">'Budget Summary'!$G$34</definedName>
    <definedName name="QB_ROW_311260" localSheetId="6" hidden="1">'Budget Y1'!$G$31</definedName>
    <definedName name="QB_ROW_311260" localSheetId="2" hidden="1">'Marketing Budget'!$G$32</definedName>
    <definedName name="QB_ROW_312260" localSheetId="1" hidden="1">'Budget Fiscal Year View'!$G$33</definedName>
    <definedName name="QB_ROW_312260" localSheetId="4" hidden="1">'Budget Fiscal Year View Bridge '!$G$33</definedName>
    <definedName name="QB_ROW_312260" localSheetId="5" hidden="1">'Budget Summary'!$G$35</definedName>
    <definedName name="QB_ROW_312260" localSheetId="6" hidden="1">'Budget Y1'!$G$32</definedName>
    <definedName name="QB_ROW_312260" localSheetId="2" hidden="1">'Marketing Budget'!$G$33</definedName>
    <definedName name="QB_ROW_313260" localSheetId="1" hidden="1">'Budget Fiscal Year View'!$G$34</definedName>
    <definedName name="QB_ROW_313260" localSheetId="4" hidden="1">'Budget Fiscal Year View Bridge '!$G$34</definedName>
    <definedName name="QB_ROW_313260" localSheetId="5" hidden="1">'Budget Summary'!$G$36</definedName>
    <definedName name="QB_ROW_313260" localSheetId="6" hidden="1">'Budget Y1'!$G$33</definedName>
    <definedName name="QB_ROW_313260" localSheetId="2" hidden="1">'Marketing Budget'!$G$34</definedName>
    <definedName name="QB_ROW_31340" localSheetId="1" hidden="1">'Budget Fiscal Year View'!#REF!</definedName>
    <definedName name="QB_ROW_31340" localSheetId="4" hidden="1">'Budget Fiscal Year View Bridge '!#REF!</definedName>
    <definedName name="QB_ROW_31340" localSheetId="5" hidden="1">'Budget Summary'!#REF!</definedName>
    <definedName name="QB_ROW_31340" localSheetId="6" hidden="1">'Budget Y1'!#REF!</definedName>
    <definedName name="QB_ROW_31340" localSheetId="2" hidden="1">'Marketing Budget'!#REF!</definedName>
    <definedName name="QB_ROW_314040" localSheetId="1" hidden="1">'Budget Fiscal Year View'!#REF!</definedName>
    <definedName name="QB_ROW_314040" localSheetId="4" hidden="1">'Budget Fiscal Year View Bridge '!#REF!</definedName>
    <definedName name="QB_ROW_314040" localSheetId="5" hidden="1">'Budget Summary'!#REF!</definedName>
    <definedName name="QB_ROW_314040" localSheetId="6" hidden="1">'Budget Y1'!#REF!</definedName>
    <definedName name="QB_ROW_314040" localSheetId="2" hidden="1">'Marketing Budget'!#REF!</definedName>
    <definedName name="QB_ROW_314340" localSheetId="1" hidden="1">'Budget Fiscal Year View'!#REF!</definedName>
    <definedName name="QB_ROW_314340" localSheetId="4" hidden="1">'Budget Fiscal Year View Bridge '!#REF!</definedName>
    <definedName name="QB_ROW_314340" localSheetId="5" hidden="1">'Budget Summary'!#REF!</definedName>
    <definedName name="QB_ROW_314340" localSheetId="6" hidden="1">'Budget Y1'!#REF!</definedName>
    <definedName name="QB_ROW_314340" localSheetId="2" hidden="1">'Marketing Budget'!#REF!</definedName>
    <definedName name="QB_ROW_316260" localSheetId="1" hidden="1">'Budget Fiscal Year View'!#REF!</definedName>
    <definedName name="QB_ROW_316260" localSheetId="4" hidden="1">'Budget Fiscal Year View Bridge '!#REF!</definedName>
    <definedName name="QB_ROW_316260" localSheetId="5" hidden="1">'Budget Summary'!#REF!</definedName>
    <definedName name="QB_ROW_316260" localSheetId="6" hidden="1">'Budget Y1'!#REF!</definedName>
    <definedName name="QB_ROW_316260" localSheetId="2" hidden="1">'Marketing Budget'!#REF!</definedName>
    <definedName name="QB_ROW_317260" localSheetId="1" hidden="1">'Budget Fiscal Year View'!#REF!</definedName>
    <definedName name="QB_ROW_317260" localSheetId="4" hidden="1">'Budget Fiscal Year View Bridge '!#REF!</definedName>
    <definedName name="QB_ROW_317260" localSheetId="5" hidden="1">'Budget Summary'!#REF!</definedName>
    <definedName name="QB_ROW_317260" localSheetId="6" hidden="1">'Budget Y1'!#REF!</definedName>
    <definedName name="QB_ROW_317260" localSheetId="2" hidden="1">'Marketing Budget'!#REF!</definedName>
    <definedName name="QB_ROW_318250" localSheetId="1" hidden="1">'Budget Fiscal Year View'!#REF!</definedName>
    <definedName name="QB_ROW_318250" localSheetId="4" hidden="1">'Budget Fiscal Year View Bridge '!#REF!</definedName>
    <definedName name="QB_ROW_318250" localSheetId="5" hidden="1">'Budget Summary'!#REF!</definedName>
    <definedName name="QB_ROW_318250" localSheetId="6" hidden="1">'Budget Y1'!#REF!</definedName>
    <definedName name="QB_ROW_318250" localSheetId="2" hidden="1">'Marketing Budget'!#REF!</definedName>
    <definedName name="QB_ROW_319050" localSheetId="1" hidden="1">'Budget Fiscal Year View'!#REF!</definedName>
    <definedName name="QB_ROW_319050" localSheetId="4" hidden="1">'Budget Fiscal Year View Bridge '!#REF!</definedName>
    <definedName name="QB_ROW_319050" localSheetId="5" hidden="1">'Budget Summary'!#REF!</definedName>
    <definedName name="QB_ROW_319050" localSheetId="6" hidden="1">'Budget Y1'!#REF!</definedName>
    <definedName name="QB_ROW_319050" localSheetId="2" hidden="1">'Marketing Budget'!#REF!</definedName>
    <definedName name="QB_ROW_319350" localSheetId="1" hidden="1">'Budget Fiscal Year View'!#REF!</definedName>
    <definedName name="QB_ROW_319350" localSheetId="4" hidden="1">'Budget Fiscal Year View Bridge '!#REF!</definedName>
    <definedName name="QB_ROW_319350" localSheetId="5" hidden="1">'Budget Summary'!#REF!</definedName>
    <definedName name="QB_ROW_319350" localSheetId="6" hidden="1">'Budget Y1'!#REF!</definedName>
    <definedName name="QB_ROW_319350" localSheetId="2" hidden="1">'Marketing Budget'!#REF!</definedName>
    <definedName name="QB_ROW_320050" localSheetId="1" hidden="1">'Budget Fiscal Year View'!#REF!</definedName>
    <definedName name="QB_ROW_320050" localSheetId="4" hidden="1">'Budget Fiscal Year View Bridge '!#REF!</definedName>
    <definedName name="QB_ROW_320050" localSheetId="5" hidden="1">'Budget Summary'!#REF!</definedName>
    <definedName name="QB_ROW_320050" localSheetId="6" hidden="1">'Budget Y1'!#REF!</definedName>
    <definedName name="QB_ROW_320050" localSheetId="2" hidden="1">'Marketing Budget'!#REF!</definedName>
    <definedName name="QB_ROW_320350" localSheetId="1" hidden="1">'Budget Fiscal Year View'!#REF!</definedName>
    <definedName name="QB_ROW_320350" localSheetId="4" hidden="1">'Budget Fiscal Year View Bridge '!#REF!</definedName>
    <definedName name="QB_ROW_320350" localSheetId="5" hidden="1">'Budget Summary'!#REF!</definedName>
    <definedName name="QB_ROW_320350" localSheetId="6" hidden="1">'Budget Y1'!#REF!</definedName>
    <definedName name="QB_ROW_320350" localSheetId="2" hidden="1">'Marketing Budget'!#REF!</definedName>
    <definedName name="QB_ROW_321260" localSheetId="1" hidden="1">'Budget Fiscal Year View'!#REF!</definedName>
    <definedName name="QB_ROW_321260" localSheetId="4" hidden="1">'Budget Fiscal Year View Bridge '!#REF!</definedName>
    <definedName name="QB_ROW_321260" localSheetId="5" hidden="1">'Budget Summary'!#REF!</definedName>
    <definedName name="QB_ROW_321260" localSheetId="6" hidden="1">'Budget Y1'!#REF!</definedName>
    <definedName name="QB_ROW_321260" localSheetId="2" hidden="1">'Marketing Budget'!#REF!</definedName>
    <definedName name="QB_ROW_322260" localSheetId="1" hidden="1">'Budget Fiscal Year View'!#REF!</definedName>
    <definedName name="QB_ROW_322260" localSheetId="4" hidden="1">'Budget Fiscal Year View Bridge '!#REF!</definedName>
    <definedName name="QB_ROW_322260" localSheetId="5" hidden="1">'Budget Summary'!#REF!</definedName>
    <definedName name="QB_ROW_322260" localSheetId="6" hidden="1">'Budget Y1'!#REF!</definedName>
    <definedName name="QB_ROW_322260" localSheetId="2" hidden="1">'Marketing Budget'!#REF!</definedName>
    <definedName name="QB_ROW_32240" localSheetId="1" hidden="1">'Budget Fiscal Year View'!#REF!</definedName>
    <definedName name="QB_ROW_32240" localSheetId="4" hidden="1">'Budget Fiscal Year View Bridge '!#REF!</definedName>
    <definedName name="QB_ROW_32240" localSheetId="5" hidden="1">'Budget Summary'!#REF!</definedName>
    <definedName name="QB_ROW_32240" localSheetId="6" hidden="1">'Budget Y1'!#REF!</definedName>
    <definedName name="QB_ROW_32240" localSheetId="2" hidden="1">'Marketing Budget'!#REF!</definedName>
    <definedName name="QB_ROW_323260" localSheetId="1" hidden="1">'Budget Fiscal Year View'!#REF!</definedName>
    <definedName name="QB_ROW_323260" localSheetId="4" hidden="1">'Budget Fiscal Year View Bridge '!#REF!</definedName>
    <definedName name="QB_ROW_323260" localSheetId="5" hidden="1">'Budget Summary'!#REF!</definedName>
    <definedName name="QB_ROW_323260" localSheetId="6" hidden="1">'Budget Y1'!#REF!</definedName>
    <definedName name="QB_ROW_323260" localSheetId="2" hidden="1">'Marketing Budget'!#REF!</definedName>
    <definedName name="QB_ROW_324260" localSheetId="1" hidden="1">'Budget Fiscal Year View'!#REF!</definedName>
    <definedName name="QB_ROW_324260" localSheetId="4" hidden="1">'Budget Fiscal Year View Bridge '!#REF!</definedName>
    <definedName name="QB_ROW_324260" localSheetId="5" hidden="1">'Budget Summary'!#REF!</definedName>
    <definedName name="QB_ROW_324260" localSheetId="6" hidden="1">'Budget Y1'!#REF!</definedName>
    <definedName name="QB_ROW_324260" localSheetId="2" hidden="1">'Marketing Budget'!#REF!</definedName>
    <definedName name="QB_ROW_325040" localSheetId="1" hidden="1">'Budget Fiscal Year View'!#REF!</definedName>
    <definedName name="QB_ROW_325040" localSheetId="4" hidden="1">'Budget Fiscal Year View Bridge '!#REF!</definedName>
    <definedName name="QB_ROW_325040" localSheetId="5" hidden="1">'Budget Summary'!#REF!</definedName>
    <definedName name="QB_ROW_325040" localSheetId="6" hidden="1">'Budget Y1'!#REF!</definedName>
    <definedName name="QB_ROW_325040" localSheetId="2" hidden="1">'Marketing Budget'!#REF!</definedName>
    <definedName name="QB_ROW_325340" localSheetId="1" hidden="1">'Budget Fiscal Year View'!#REF!</definedName>
    <definedName name="QB_ROW_325340" localSheetId="4" hidden="1">'Budget Fiscal Year View Bridge '!#REF!</definedName>
    <definedName name="QB_ROW_325340" localSheetId="5" hidden="1">'Budget Summary'!#REF!</definedName>
    <definedName name="QB_ROW_325340" localSheetId="6" hidden="1">'Budget Y1'!#REF!</definedName>
    <definedName name="QB_ROW_325340" localSheetId="2" hidden="1">'Marketing Budget'!#REF!</definedName>
    <definedName name="QB_ROW_326060" localSheetId="1" hidden="1">'Budget Fiscal Year View'!#REF!</definedName>
    <definedName name="QB_ROW_326060" localSheetId="4" hidden="1">'Budget Fiscal Year View Bridge '!#REF!</definedName>
    <definedName name="QB_ROW_326060" localSheetId="5" hidden="1">'Budget Summary'!#REF!</definedName>
    <definedName name="QB_ROW_326060" localSheetId="6" hidden="1">'Budget Y1'!#REF!</definedName>
    <definedName name="QB_ROW_326060" localSheetId="2" hidden="1">'Marketing Budget'!#REF!</definedName>
    <definedName name="QB_ROW_326360" localSheetId="1" hidden="1">'Budget Fiscal Year View'!#REF!</definedName>
    <definedName name="QB_ROW_326360" localSheetId="4" hidden="1">'Budget Fiscal Year View Bridge '!#REF!</definedName>
    <definedName name="QB_ROW_326360" localSheetId="5" hidden="1">'Budget Summary'!#REF!</definedName>
    <definedName name="QB_ROW_326360" localSheetId="6" hidden="1">'Budget Y1'!#REF!</definedName>
    <definedName name="QB_ROW_326360" localSheetId="2" hidden="1">'Marketing Budget'!#REF!</definedName>
    <definedName name="QB_ROW_328060" localSheetId="1" hidden="1">'Budget Fiscal Year View'!#REF!</definedName>
    <definedName name="QB_ROW_328060" localSheetId="4" hidden="1">'Budget Fiscal Year View Bridge '!#REF!</definedName>
    <definedName name="QB_ROW_328060" localSheetId="5" hidden="1">'Budget Summary'!#REF!</definedName>
    <definedName name="QB_ROW_328060" localSheetId="6" hidden="1">'Budget Y1'!#REF!</definedName>
    <definedName name="QB_ROW_328060" localSheetId="2" hidden="1">'Marketing Budget'!#REF!</definedName>
    <definedName name="QB_ROW_328360" localSheetId="1" hidden="1">'Budget Fiscal Year View'!#REF!</definedName>
    <definedName name="QB_ROW_328360" localSheetId="4" hidden="1">'Budget Fiscal Year View Bridge '!#REF!</definedName>
    <definedName name="QB_ROW_328360" localSheetId="5" hidden="1">'Budget Summary'!#REF!</definedName>
    <definedName name="QB_ROW_328360" localSheetId="6" hidden="1">'Budget Y1'!#REF!</definedName>
    <definedName name="QB_ROW_328360" localSheetId="2" hidden="1">'Marketing Budget'!#REF!</definedName>
    <definedName name="QB_ROW_33240" localSheetId="1" hidden="1">'Budget Fiscal Year View'!#REF!</definedName>
    <definedName name="QB_ROW_33240" localSheetId="4" hidden="1">'Budget Fiscal Year View Bridge '!#REF!</definedName>
    <definedName name="QB_ROW_33240" localSheetId="5" hidden="1">'Budget Summary'!#REF!</definedName>
    <definedName name="QB_ROW_33240" localSheetId="6" hidden="1">'Budget Y1'!#REF!</definedName>
    <definedName name="QB_ROW_33240" localSheetId="2" hidden="1">'Marketing Budget'!#REF!</definedName>
    <definedName name="QB_ROW_336260" localSheetId="1" hidden="1">'Budget Fiscal Year View'!#REF!</definedName>
    <definedName name="QB_ROW_336260" localSheetId="4" hidden="1">'Budget Fiscal Year View Bridge '!#REF!</definedName>
    <definedName name="QB_ROW_336260" localSheetId="5" hidden="1">'Budget Summary'!#REF!</definedName>
    <definedName name="QB_ROW_336260" localSheetId="6" hidden="1">'Budget Y1'!#REF!</definedName>
    <definedName name="QB_ROW_336260" localSheetId="2" hidden="1">'Marketing Budget'!#REF!</definedName>
    <definedName name="QB_ROW_337270" localSheetId="1" hidden="1">'Budget Fiscal Year View'!#REF!</definedName>
    <definedName name="QB_ROW_337270" localSheetId="4" hidden="1">'Budget Fiscal Year View Bridge '!#REF!</definedName>
    <definedName name="QB_ROW_337270" localSheetId="5" hidden="1">'Budget Summary'!#REF!</definedName>
    <definedName name="QB_ROW_337270" localSheetId="6" hidden="1">'Budget Y1'!#REF!</definedName>
    <definedName name="QB_ROW_337270" localSheetId="2" hidden="1">'Marketing Budget'!#REF!</definedName>
    <definedName name="QB_ROW_339270" localSheetId="1" hidden="1">'Budget Fiscal Year View'!#REF!</definedName>
    <definedName name="QB_ROW_339270" localSheetId="4" hidden="1">'Budget Fiscal Year View Bridge '!#REF!</definedName>
    <definedName name="QB_ROW_339270" localSheetId="5" hidden="1">'Budget Summary'!#REF!</definedName>
    <definedName name="QB_ROW_339270" localSheetId="6" hidden="1">'Budget Y1'!#REF!</definedName>
    <definedName name="QB_ROW_339270" localSheetId="2" hidden="1">'Marketing Budget'!#REF!</definedName>
    <definedName name="QB_ROW_340250" localSheetId="1" hidden="1">'Budget Fiscal Year View'!#REF!</definedName>
    <definedName name="QB_ROW_340250" localSheetId="4" hidden="1">'Budget Fiscal Year View Bridge '!#REF!</definedName>
    <definedName name="QB_ROW_340250" localSheetId="5" hidden="1">'Budget Summary'!#REF!</definedName>
    <definedName name="QB_ROW_340250" localSheetId="6" hidden="1">'Budget Y1'!#REF!</definedName>
    <definedName name="QB_ROW_340250" localSheetId="2" hidden="1">'Marketing Budget'!#REF!</definedName>
    <definedName name="QB_ROW_341250" localSheetId="1" hidden="1">'Budget Fiscal Year View'!#REF!</definedName>
    <definedName name="QB_ROW_341250" localSheetId="4" hidden="1">'Budget Fiscal Year View Bridge '!#REF!</definedName>
    <definedName name="QB_ROW_341250" localSheetId="5" hidden="1">'Budget Summary'!#REF!</definedName>
    <definedName name="QB_ROW_341250" localSheetId="6" hidden="1">'Budget Y1'!#REF!</definedName>
    <definedName name="QB_ROW_341250" localSheetId="2" hidden="1">'Marketing Budget'!#REF!</definedName>
    <definedName name="QB_ROW_342060" localSheetId="1" hidden="1">'Budget Fiscal Year View'!#REF!</definedName>
    <definedName name="QB_ROW_342060" localSheetId="4" hidden="1">'Budget Fiscal Year View Bridge '!#REF!</definedName>
    <definedName name="QB_ROW_342060" localSheetId="5" hidden="1">'Budget Summary'!#REF!</definedName>
    <definedName name="QB_ROW_342060" localSheetId="6" hidden="1">'Budget Y1'!#REF!</definedName>
    <definedName name="QB_ROW_342060" localSheetId="2" hidden="1">'Marketing Budget'!#REF!</definedName>
    <definedName name="QB_ROW_342360" localSheetId="1" hidden="1">'Budget Fiscal Year View'!#REF!</definedName>
    <definedName name="QB_ROW_342360" localSheetId="4" hidden="1">'Budget Fiscal Year View Bridge '!#REF!</definedName>
    <definedName name="QB_ROW_342360" localSheetId="5" hidden="1">'Budget Summary'!#REF!</definedName>
    <definedName name="QB_ROW_342360" localSheetId="6" hidden="1">'Budget Y1'!#REF!</definedName>
    <definedName name="QB_ROW_342360" localSheetId="2" hidden="1">'Marketing Budget'!#REF!</definedName>
    <definedName name="QB_ROW_343270" localSheetId="1" hidden="1">'Budget Fiscal Year View'!#REF!</definedName>
    <definedName name="QB_ROW_343270" localSheetId="4" hidden="1">'Budget Fiscal Year View Bridge '!#REF!</definedName>
    <definedName name="QB_ROW_343270" localSheetId="5" hidden="1">'Budget Summary'!#REF!</definedName>
    <definedName name="QB_ROW_343270" localSheetId="6" hidden="1">'Budget Y1'!#REF!</definedName>
    <definedName name="QB_ROW_343270" localSheetId="2" hidden="1">'Marketing Budget'!#REF!</definedName>
    <definedName name="QB_ROW_344270" localSheetId="1" hidden="1">'Budget Fiscal Year View'!#REF!</definedName>
    <definedName name="QB_ROW_344270" localSheetId="4" hidden="1">'Budget Fiscal Year View Bridge '!#REF!</definedName>
    <definedName name="QB_ROW_344270" localSheetId="5" hidden="1">'Budget Summary'!#REF!</definedName>
    <definedName name="QB_ROW_344270" localSheetId="6" hidden="1">'Budget Y1'!#REF!</definedName>
    <definedName name="QB_ROW_344270" localSheetId="2" hidden="1">'Marketing Budget'!#REF!</definedName>
    <definedName name="QB_ROW_347050" localSheetId="1" hidden="1">'Budget Fiscal Year View'!#REF!</definedName>
    <definedName name="QB_ROW_347050" localSheetId="4" hidden="1">'Budget Fiscal Year View Bridge '!#REF!</definedName>
    <definedName name="QB_ROW_347050" localSheetId="5" hidden="1">'Budget Summary'!#REF!</definedName>
    <definedName name="QB_ROW_347050" localSheetId="6" hidden="1">'Budget Y1'!#REF!</definedName>
    <definedName name="QB_ROW_347050" localSheetId="2" hidden="1">'Marketing Budget'!#REF!</definedName>
    <definedName name="QB_ROW_347350" localSheetId="1" hidden="1">'Budget Fiscal Year View'!#REF!</definedName>
    <definedName name="QB_ROW_347350" localSheetId="4" hidden="1">'Budget Fiscal Year View Bridge '!#REF!</definedName>
    <definedName name="QB_ROW_347350" localSheetId="5" hidden="1">'Budget Summary'!#REF!</definedName>
    <definedName name="QB_ROW_347350" localSheetId="6" hidden="1">'Budget Y1'!#REF!</definedName>
    <definedName name="QB_ROW_347350" localSheetId="2" hidden="1">'Marketing Budget'!#REF!</definedName>
    <definedName name="QB_ROW_348050" localSheetId="1" hidden="1">'Budget Fiscal Year View'!#REF!</definedName>
    <definedName name="QB_ROW_348050" localSheetId="4" hidden="1">'Budget Fiscal Year View Bridge '!#REF!</definedName>
    <definedName name="QB_ROW_348050" localSheetId="5" hidden="1">'Budget Summary'!#REF!</definedName>
    <definedName name="QB_ROW_348050" localSheetId="6" hidden="1">'Budget Y1'!#REF!</definedName>
    <definedName name="QB_ROW_348050" localSheetId="2" hidden="1">'Marketing Budget'!#REF!</definedName>
    <definedName name="QB_ROW_348350" localSheetId="1" hidden="1">'Budget Fiscal Year View'!#REF!</definedName>
    <definedName name="QB_ROW_348350" localSheetId="4" hidden="1">'Budget Fiscal Year View Bridge '!#REF!</definedName>
    <definedName name="QB_ROW_348350" localSheetId="5" hidden="1">'Budget Summary'!#REF!</definedName>
    <definedName name="QB_ROW_348350" localSheetId="6" hidden="1">'Budget Y1'!#REF!</definedName>
    <definedName name="QB_ROW_348350" localSheetId="2" hidden="1">'Marketing Budget'!#REF!</definedName>
    <definedName name="QB_ROW_35040" localSheetId="1" hidden="1">'Budget Fiscal Year View'!#REF!</definedName>
    <definedName name="QB_ROW_35040" localSheetId="4" hidden="1">'Budget Fiscal Year View Bridge '!#REF!</definedName>
    <definedName name="QB_ROW_35040" localSheetId="5" hidden="1">'Budget Summary'!#REF!</definedName>
    <definedName name="QB_ROW_35040" localSheetId="6" hidden="1">'Budget Y1'!#REF!</definedName>
    <definedName name="QB_ROW_35040" localSheetId="2" hidden="1">'Marketing Budget'!#REF!</definedName>
    <definedName name="QB_ROW_351250" localSheetId="1" hidden="1">'Budget Fiscal Year View'!#REF!</definedName>
    <definedName name="QB_ROW_351250" localSheetId="4" hidden="1">'Budget Fiscal Year View Bridge '!#REF!</definedName>
    <definedName name="QB_ROW_351250" localSheetId="5" hidden="1">'Budget Summary'!#REF!</definedName>
    <definedName name="QB_ROW_351250" localSheetId="6" hidden="1">'Budget Y1'!#REF!</definedName>
    <definedName name="QB_ROW_351250" localSheetId="2" hidden="1">'Marketing Budget'!#REF!</definedName>
    <definedName name="QB_ROW_352250" localSheetId="1" hidden="1">'Budget Fiscal Year View'!#REF!</definedName>
    <definedName name="QB_ROW_352250" localSheetId="4" hidden="1">'Budget Fiscal Year View Bridge '!#REF!</definedName>
    <definedName name="QB_ROW_352250" localSheetId="5" hidden="1">'Budget Summary'!#REF!</definedName>
    <definedName name="QB_ROW_352250" localSheetId="6" hidden="1">'Budget Y1'!#REF!</definedName>
    <definedName name="QB_ROW_352250" localSheetId="2" hidden="1">'Marketing Budget'!#REF!</definedName>
    <definedName name="QB_ROW_353250" localSheetId="1" hidden="1">'Budget Fiscal Year View'!#REF!</definedName>
    <definedName name="QB_ROW_353250" localSheetId="4" hidden="1">'Budget Fiscal Year View Bridge '!#REF!</definedName>
    <definedName name="QB_ROW_353250" localSheetId="5" hidden="1">'Budget Summary'!#REF!</definedName>
    <definedName name="QB_ROW_353250" localSheetId="6" hidden="1">'Budget Y1'!#REF!</definedName>
    <definedName name="QB_ROW_353250" localSheetId="2" hidden="1">'Marketing Budget'!#REF!</definedName>
    <definedName name="QB_ROW_35340" localSheetId="1" hidden="1">'Budget Fiscal Year View'!#REF!</definedName>
    <definedName name="QB_ROW_35340" localSheetId="4" hidden="1">'Budget Fiscal Year View Bridge '!#REF!</definedName>
    <definedName name="QB_ROW_35340" localSheetId="5" hidden="1">'Budget Summary'!#REF!</definedName>
    <definedName name="QB_ROW_35340" localSheetId="6" hidden="1">'Budget Y1'!#REF!</definedName>
    <definedName name="QB_ROW_35340" localSheetId="2" hidden="1">'Marketing Budget'!#REF!</definedName>
    <definedName name="QB_ROW_36040" localSheetId="1" hidden="1">'Budget Fiscal Year View'!#REF!</definedName>
    <definedName name="QB_ROW_36040" localSheetId="4" hidden="1">'Budget Fiscal Year View Bridge '!#REF!</definedName>
    <definedName name="QB_ROW_36040" localSheetId="5" hidden="1">'Budget Summary'!#REF!</definedName>
    <definedName name="QB_ROW_36040" localSheetId="6" hidden="1">'Budget Y1'!#REF!</definedName>
    <definedName name="QB_ROW_36040" localSheetId="2" hidden="1">'Marketing Budget'!#REF!</definedName>
    <definedName name="QB_ROW_36340" localSheetId="1" hidden="1">'Budget Fiscal Year View'!#REF!</definedName>
    <definedName name="QB_ROW_36340" localSheetId="4" hidden="1">'Budget Fiscal Year View Bridge '!#REF!</definedName>
    <definedName name="QB_ROW_36340" localSheetId="5" hidden="1">'Budget Summary'!#REF!</definedName>
    <definedName name="QB_ROW_36340" localSheetId="6" hidden="1">'Budget Y1'!#REF!</definedName>
    <definedName name="QB_ROW_36340" localSheetId="2" hidden="1">'Marketing Budget'!#REF!</definedName>
    <definedName name="QB_ROW_368260" localSheetId="1" hidden="1">'Budget Fiscal Year View'!#REF!</definedName>
    <definedName name="QB_ROW_368260" localSheetId="4" hidden="1">'Budget Fiscal Year View Bridge '!#REF!</definedName>
    <definedName name="QB_ROW_368260" localSheetId="5" hidden="1">'Budget Summary'!#REF!</definedName>
    <definedName name="QB_ROW_368260" localSheetId="6" hidden="1">'Budget Y1'!#REF!</definedName>
    <definedName name="QB_ROW_368260" localSheetId="2" hidden="1">'Marketing Budget'!#REF!</definedName>
    <definedName name="QB_ROW_371250" localSheetId="1" hidden="1">'Budget Fiscal Year View'!#REF!</definedName>
    <definedName name="QB_ROW_371250" localSheetId="4" hidden="1">'Budget Fiscal Year View Bridge '!#REF!</definedName>
    <definedName name="QB_ROW_371250" localSheetId="5" hidden="1">'Budget Summary'!#REF!</definedName>
    <definedName name="QB_ROW_371250" localSheetId="6" hidden="1">'Budget Y1'!#REF!</definedName>
    <definedName name="QB_ROW_371250" localSheetId="2" hidden="1">'Marketing Budget'!#REF!</definedName>
    <definedName name="QB_ROW_372050" localSheetId="1" hidden="1">'Budget Fiscal Year View'!#REF!</definedName>
    <definedName name="QB_ROW_372050" localSheetId="4" hidden="1">'Budget Fiscal Year View Bridge '!#REF!</definedName>
    <definedName name="QB_ROW_372050" localSheetId="5" hidden="1">'Budget Summary'!#REF!</definedName>
    <definedName name="QB_ROW_372050" localSheetId="6" hidden="1">'Budget Y1'!#REF!</definedName>
    <definedName name="QB_ROW_372050" localSheetId="2" hidden="1">'Marketing Budget'!#REF!</definedName>
    <definedName name="QB_ROW_372350" localSheetId="1" hidden="1">'Budget Fiscal Year View'!#REF!</definedName>
    <definedName name="QB_ROW_372350" localSheetId="4" hidden="1">'Budget Fiscal Year View Bridge '!#REF!</definedName>
    <definedName name="QB_ROW_372350" localSheetId="5" hidden="1">'Budget Summary'!#REF!</definedName>
    <definedName name="QB_ROW_372350" localSheetId="6" hidden="1">'Budget Y1'!#REF!</definedName>
    <definedName name="QB_ROW_372350" localSheetId="2" hidden="1">'Marketing Budget'!#REF!</definedName>
    <definedName name="QB_ROW_37240" localSheetId="1" hidden="1">'Budget Fiscal Year View'!#REF!</definedName>
    <definedName name="QB_ROW_37240" localSheetId="4" hidden="1">'Budget Fiscal Year View Bridge '!#REF!</definedName>
    <definedName name="QB_ROW_37240" localSheetId="5" hidden="1">'Budget Summary'!#REF!</definedName>
    <definedName name="QB_ROW_37240" localSheetId="6" hidden="1">'Budget Y1'!#REF!</definedName>
    <definedName name="QB_ROW_37240" localSheetId="2" hidden="1">'Marketing Budget'!#REF!</definedName>
    <definedName name="QB_ROW_373250" localSheetId="1" hidden="1">'Budget Fiscal Year View'!#REF!</definedName>
    <definedName name="QB_ROW_373250" localSheetId="4" hidden="1">'Budget Fiscal Year View Bridge '!#REF!</definedName>
    <definedName name="QB_ROW_373250" localSheetId="5" hidden="1">'Budget Summary'!#REF!</definedName>
    <definedName name="QB_ROW_373250" localSheetId="6" hidden="1">'Budget Y1'!#REF!</definedName>
    <definedName name="QB_ROW_373250" localSheetId="2" hidden="1">'Marketing Budget'!#REF!</definedName>
    <definedName name="QB_ROW_378270" localSheetId="1" hidden="1">'Budget Fiscal Year View'!#REF!</definedName>
    <definedName name="QB_ROW_378270" localSheetId="4" hidden="1">'Budget Fiscal Year View Bridge '!#REF!</definedName>
    <definedName name="QB_ROW_378270" localSheetId="5" hidden="1">'Budget Summary'!#REF!</definedName>
    <definedName name="QB_ROW_378270" localSheetId="6" hidden="1">'Budget Y1'!#REF!</definedName>
    <definedName name="QB_ROW_378270" localSheetId="2" hidden="1">'Marketing Budget'!#REF!</definedName>
    <definedName name="QB_ROW_379270" localSheetId="1" hidden="1">'Budget Fiscal Year View'!#REF!</definedName>
    <definedName name="QB_ROW_379270" localSheetId="4" hidden="1">'Budget Fiscal Year View Bridge '!#REF!</definedName>
    <definedName name="QB_ROW_379270" localSheetId="5" hidden="1">'Budget Summary'!#REF!</definedName>
    <definedName name="QB_ROW_379270" localSheetId="6" hidden="1">'Budget Y1'!#REF!</definedName>
    <definedName name="QB_ROW_379270" localSheetId="2" hidden="1">'Marketing Budget'!#REF!</definedName>
    <definedName name="QB_ROW_380270" localSheetId="1" hidden="1">'Budget Fiscal Year View'!#REF!</definedName>
    <definedName name="QB_ROW_380270" localSheetId="4" hidden="1">'Budget Fiscal Year View Bridge '!#REF!</definedName>
    <definedName name="QB_ROW_380270" localSheetId="5" hidden="1">'Budget Summary'!#REF!</definedName>
    <definedName name="QB_ROW_380270" localSheetId="6" hidden="1">'Budget Y1'!#REF!</definedName>
    <definedName name="QB_ROW_380270" localSheetId="2" hidden="1">'Marketing Budget'!#REF!</definedName>
    <definedName name="QB_ROW_381250" localSheetId="1" hidden="1">'Budget Fiscal Year View'!#REF!</definedName>
    <definedName name="QB_ROW_381250" localSheetId="4" hidden="1">'Budget Fiscal Year View Bridge '!#REF!</definedName>
    <definedName name="QB_ROW_381250" localSheetId="5" hidden="1">'Budget Summary'!#REF!</definedName>
    <definedName name="QB_ROW_381250" localSheetId="6" hidden="1">'Budget Y1'!#REF!</definedName>
    <definedName name="QB_ROW_381250" localSheetId="2" hidden="1">'Marketing Budget'!#REF!</definedName>
    <definedName name="QB_ROW_382250" localSheetId="1" hidden="1">'Budget Fiscal Year View'!#REF!</definedName>
    <definedName name="QB_ROW_382250" localSheetId="4" hidden="1">'Budget Fiscal Year View Bridge '!#REF!</definedName>
    <definedName name="QB_ROW_382250" localSheetId="5" hidden="1">'Budget Summary'!#REF!</definedName>
    <definedName name="QB_ROW_382250" localSheetId="6" hidden="1">'Budget Y1'!#REF!</definedName>
    <definedName name="QB_ROW_382250" localSheetId="2" hidden="1">'Marketing Budget'!#REF!</definedName>
    <definedName name="QB_ROW_383250" localSheetId="1" hidden="1">'Budget Fiscal Year View'!#REF!</definedName>
    <definedName name="QB_ROW_383250" localSheetId="4" hidden="1">'Budget Fiscal Year View Bridge '!#REF!</definedName>
    <definedName name="QB_ROW_383250" localSheetId="5" hidden="1">'Budget Summary'!#REF!</definedName>
    <definedName name="QB_ROW_383250" localSheetId="6" hidden="1">'Budget Y1'!#REF!</definedName>
    <definedName name="QB_ROW_383250" localSheetId="2" hidden="1">'Marketing Budget'!#REF!</definedName>
    <definedName name="QB_ROW_385260" localSheetId="1" hidden="1">'Budget Fiscal Year View'!#REF!</definedName>
    <definedName name="QB_ROW_385260" localSheetId="4" hidden="1">'Budget Fiscal Year View Bridge '!#REF!</definedName>
    <definedName name="QB_ROW_385260" localSheetId="5" hidden="1">'Budget Summary'!#REF!</definedName>
    <definedName name="QB_ROW_385260" localSheetId="6" hidden="1">'Budget Y1'!#REF!</definedName>
    <definedName name="QB_ROW_385260" localSheetId="2" hidden="1">'Marketing Budget'!#REF!</definedName>
    <definedName name="QB_ROW_386260" localSheetId="1" hidden="1">'Budget Fiscal Year View'!#REF!</definedName>
    <definedName name="QB_ROW_386260" localSheetId="4" hidden="1">'Budget Fiscal Year View Bridge '!#REF!</definedName>
    <definedName name="QB_ROW_386260" localSheetId="5" hidden="1">'Budget Summary'!#REF!</definedName>
    <definedName name="QB_ROW_386260" localSheetId="6" hidden="1">'Budget Y1'!#REF!</definedName>
    <definedName name="QB_ROW_386260" localSheetId="2" hidden="1">'Marketing Budget'!#REF!</definedName>
    <definedName name="QB_ROW_388260" localSheetId="1" hidden="1">'Budget Fiscal Year View'!#REF!</definedName>
    <definedName name="QB_ROW_388260" localSheetId="4" hidden="1">'Budget Fiscal Year View Bridge '!#REF!</definedName>
    <definedName name="QB_ROW_388260" localSheetId="5" hidden="1">'Budget Summary'!#REF!</definedName>
    <definedName name="QB_ROW_388260" localSheetId="6" hidden="1">'Budget Y1'!#REF!</definedName>
    <definedName name="QB_ROW_388260" localSheetId="2" hidden="1">'Marketing Budget'!#REF!</definedName>
    <definedName name="QB_ROW_397250" localSheetId="1" hidden="1">'Budget Fiscal Year View'!#REF!</definedName>
    <definedName name="QB_ROW_397250" localSheetId="4" hidden="1">'Budget Fiscal Year View Bridge '!#REF!</definedName>
    <definedName name="QB_ROW_397250" localSheetId="5" hidden="1">'Budget Summary'!#REF!</definedName>
    <definedName name="QB_ROW_397250" localSheetId="6" hidden="1">'Budget Y1'!#REF!</definedName>
    <definedName name="QB_ROW_397250" localSheetId="2" hidden="1">'Marketing Budget'!#REF!</definedName>
    <definedName name="QB_ROW_398260" localSheetId="1" hidden="1">'Budget Fiscal Year View'!#REF!</definedName>
    <definedName name="QB_ROW_398260" localSheetId="4" hidden="1">'Budget Fiscal Year View Bridge '!#REF!</definedName>
    <definedName name="QB_ROW_398260" localSheetId="5" hidden="1">'Budget Summary'!#REF!</definedName>
    <definedName name="QB_ROW_398260" localSheetId="6" hidden="1">'Budget Y1'!#REF!</definedName>
    <definedName name="QB_ROW_398260" localSheetId="2" hidden="1">'Marketing Budget'!#REF!</definedName>
    <definedName name="QB_ROW_40050" localSheetId="1" hidden="1">'Budget Fiscal Year View'!#REF!</definedName>
    <definedName name="QB_ROW_40050" localSheetId="4" hidden="1">'Budget Fiscal Year View Bridge '!#REF!</definedName>
    <definedName name="QB_ROW_40050" localSheetId="5" hidden="1">'Budget Summary'!#REF!</definedName>
    <definedName name="QB_ROW_40050" localSheetId="6" hidden="1">'Budget Y1'!#REF!</definedName>
    <definedName name="QB_ROW_40050" localSheetId="2" hidden="1">'Marketing Budget'!#REF!</definedName>
    <definedName name="QB_ROW_401260" localSheetId="1" hidden="1">'Budget Fiscal Year View'!#REF!</definedName>
    <definedName name="QB_ROW_401260" localSheetId="4" hidden="1">'Budget Fiscal Year View Bridge '!#REF!</definedName>
    <definedName name="QB_ROW_401260" localSheetId="5" hidden="1">'Budget Summary'!#REF!</definedName>
    <definedName name="QB_ROW_401260" localSheetId="6" hidden="1">'Budget Y1'!#REF!</definedName>
    <definedName name="QB_ROW_401260" localSheetId="2" hidden="1">'Marketing Budget'!#REF!</definedName>
    <definedName name="QB_ROW_40350" localSheetId="1" hidden="1">'Budget Fiscal Year View'!#REF!</definedName>
    <definedName name="QB_ROW_40350" localSheetId="4" hidden="1">'Budget Fiscal Year View Bridge '!#REF!</definedName>
    <definedName name="QB_ROW_40350" localSheetId="5" hidden="1">'Budget Summary'!#REF!</definedName>
    <definedName name="QB_ROW_40350" localSheetId="6" hidden="1">'Budget Y1'!#REF!</definedName>
    <definedName name="QB_ROW_40350" localSheetId="2" hidden="1">'Marketing Budget'!#REF!</definedName>
    <definedName name="QB_ROW_419260" localSheetId="1" hidden="1">'Budget Fiscal Year View'!#REF!</definedName>
    <definedName name="QB_ROW_419260" localSheetId="4" hidden="1">'Budget Fiscal Year View Bridge '!#REF!</definedName>
    <definedName name="QB_ROW_419260" localSheetId="5" hidden="1">'Budget Summary'!#REF!</definedName>
    <definedName name="QB_ROW_419260" localSheetId="6" hidden="1">'Budget Y1'!#REF!</definedName>
    <definedName name="QB_ROW_419260" localSheetId="2" hidden="1">'Marketing Budget'!#REF!</definedName>
    <definedName name="QB_ROW_420260" localSheetId="1" hidden="1">'Budget Fiscal Year View'!#REF!</definedName>
    <definedName name="QB_ROW_420260" localSheetId="4" hidden="1">'Budget Fiscal Year View Bridge '!#REF!</definedName>
    <definedName name="QB_ROW_420260" localSheetId="5" hidden="1">'Budget Summary'!#REF!</definedName>
    <definedName name="QB_ROW_420260" localSheetId="6" hidden="1">'Budget Y1'!#REF!</definedName>
    <definedName name="QB_ROW_420260" localSheetId="2" hidden="1">'Marketing Budget'!#REF!</definedName>
    <definedName name="QB_ROW_421260" localSheetId="1" hidden="1">'Budget Fiscal Year View'!#REF!</definedName>
    <definedName name="QB_ROW_421260" localSheetId="4" hidden="1">'Budget Fiscal Year View Bridge '!#REF!</definedName>
    <definedName name="QB_ROW_421260" localSheetId="5" hidden="1">'Budget Summary'!#REF!</definedName>
    <definedName name="QB_ROW_421260" localSheetId="6" hidden="1">'Budget Y1'!#REF!</definedName>
    <definedName name="QB_ROW_421260" localSheetId="2" hidden="1">'Marketing Budget'!#REF!</definedName>
    <definedName name="QB_ROW_422260" localSheetId="1" hidden="1">'Budget Fiscal Year View'!#REF!</definedName>
    <definedName name="QB_ROW_422260" localSheetId="4" hidden="1">'Budget Fiscal Year View Bridge '!#REF!</definedName>
    <definedName name="QB_ROW_422260" localSheetId="5" hidden="1">'Budget Summary'!#REF!</definedName>
    <definedName name="QB_ROW_422260" localSheetId="6" hidden="1">'Budget Y1'!#REF!</definedName>
    <definedName name="QB_ROW_422260" localSheetId="2" hidden="1">'Marketing Budget'!#REF!</definedName>
    <definedName name="QB_ROW_424260" localSheetId="1" hidden="1">'Budget Fiscal Year View'!#REF!</definedName>
    <definedName name="QB_ROW_424260" localSheetId="4" hidden="1">'Budget Fiscal Year View Bridge '!#REF!</definedName>
    <definedName name="QB_ROW_424260" localSheetId="5" hidden="1">'Budget Summary'!#REF!</definedName>
    <definedName name="QB_ROW_424260" localSheetId="6" hidden="1">'Budget Y1'!#REF!</definedName>
    <definedName name="QB_ROW_424260" localSheetId="2" hidden="1">'Marketing Budget'!#REF!</definedName>
    <definedName name="QB_ROW_439040" localSheetId="1" hidden="1">'Budget Fiscal Year View'!#REF!</definedName>
    <definedName name="QB_ROW_439040" localSheetId="4" hidden="1">'Budget Fiscal Year View Bridge '!#REF!</definedName>
    <definedName name="QB_ROW_439040" localSheetId="5" hidden="1">'Budget Summary'!#REF!</definedName>
    <definedName name="QB_ROW_439040" localSheetId="6" hidden="1">'Budget Y1'!#REF!</definedName>
    <definedName name="QB_ROW_439040" localSheetId="2" hidden="1">'Marketing Budget'!#REF!</definedName>
    <definedName name="QB_ROW_439340" localSheetId="1" hidden="1">'Budget Fiscal Year View'!#REF!</definedName>
    <definedName name="QB_ROW_439340" localSheetId="4" hidden="1">'Budget Fiscal Year View Bridge '!#REF!</definedName>
    <definedName name="QB_ROW_439340" localSheetId="5" hidden="1">'Budget Summary'!#REF!</definedName>
    <definedName name="QB_ROW_439340" localSheetId="6" hidden="1">'Budget Y1'!#REF!</definedName>
    <definedName name="QB_ROW_439340" localSheetId="2" hidden="1">'Marketing Budget'!#REF!</definedName>
    <definedName name="QB_ROW_441250" localSheetId="1" hidden="1">'Budget Fiscal Year View'!#REF!</definedName>
    <definedName name="QB_ROW_441250" localSheetId="4" hidden="1">'Budget Fiscal Year View Bridge '!#REF!</definedName>
    <definedName name="QB_ROW_441250" localSheetId="5" hidden="1">'Budget Summary'!#REF!</definedName>
    <definedName name="QB_ROW_441250" localSheetId="6" hidden="1">'Budget Y1'!#REF!</definedName>
    <definedName name="QB_ROW_441250" localSheetId="2" hidden="1">'Marketing Budget'!#REF!</definedName>
    <definedName name="QB_ROW_442250" localSheetId="1" hidden="1">'Budget Fiscal Year View'!#REF!</definedName>
    <definedName name="QB_ROW_442250" localSheetId="4" hidden="1">'Budget Fiscal Year View Bridge '!#REF!</definedName>
    <definedName name="QB_ROW_442250" localSheetId="5" hidden="1">'Budget Summary'!#REF!</definedName>
    <definedName name="QB_ROW_442250" localSheetId="6" hidden="1">'Budget Y1'!#REF!</definedName>
    <definedName name="QB_ROW_442250" localSheetId="2" hidden="1">'Marketing Budget'!#REF!</definedName>
    <definedName name="QB_ROW_443250" localSheetId="1" hidden="1">'Budget Fiscal Year View'!#REF!</definedName>
    <definedName name="QB_ROW_443250" localSheetId="4" hidden="1">'Budget Fiscal Year View Bridge '!#REF!</definedName>
    <definedName name="QB_ROW_443250" localSheetId="5" hidden="1">'Budget Summary'!#REF!</definedName>
    <definedName name="QB_ROW_443250" localSheetId="6" hidden="1">'Budget Y1'!#REF!</definedName>
    <definedName name="QB_ROW_443250" localSheetId="2" hidden="1">'Marketing Budget'!#REF!</definedName>
    <definedName name="QB_ROW_446040" localSheetId="1" hidden="1">'Budget Fiscal Year View'!#REF!</definedName>
    <definedName name="QB_ROW_446040" localSheetId="4" hidden="1">'Budget Fiscal Year View Bridge '!#REF!</definedName>
    <definedName name="QB_ROW_446040" localSheetId="5" hidden="1">'Budget Summary'!#REF!</definedName>
    <definedName name="QB_ROW_446040" localSheetId="6" hidden="1">'Budget Y1'!#REF!</definedName>
    <definedName name="QB_ROW_446040" localSheetId="2" hidden="1">'Marketing Budget'!#REF!</definedName>
    <definedName name="QB_ROW_446340" localSheetId="1" hidden="1">'Budget Fiscal Year View'!#REF!</definedName>
    <definedName name="QB_ROW_446340" localSheetId="4" hidden="1">'Budget Fiscal Year View Bridge '!#REF!</definedName>
    <definedName name="QB_ROW_446340" localSheetId="5" hidden="1">'Budget Summary'!#REF!</definedName>
    <definedName name="QB_ROW_446340" localSheetId="6" hidden="1">'Budget Y1'!#REF!</definedName>
    <definedName name="QB_ROW_446340" localSheetId="2" hidden="1">'Marketing Budget'!#REF!</definedName>
    <definedName name="QB_ROW_447250" localSheetId="1" hidden="1">'Budget Fiscal Year View'!#REF!</definedName>
    <definedName name="QB_ROW_447250" localSheetId="4" hidden="1">'Budget Fiscal Year View Bridge '!#REF!</definedName>
    <definedName name="QB_ROW_447250" localSheetId="5" hidden="1">'Budget Summary'!#REF!</definedName>
    <definedName name="QB_ROW_447250" localSheetId="6" hidden="1">'Budget Y1'!#REF!</definedName>
    <definedName name="QB_ROW_447250" localSheetId="2" hidden="1">'Marketing Budget'!#REF!</definedName>
    <definedName name="QB_ROW_448050" localSheetId="1" hidden="1">'Budget Fiscal Year View'!#REF!</definedName>
    <definedName name="QB_ROW_448050" localSheetId="4" hidden="1">'Budget Fiscal Year View Bridge '!#REF!</definedName>
    <definedName name="QB_ROW_448050" localSheetId="5" hidden="1">'Budget Summary'!#REF!</definedName>
    <definedName name="QB_ROW_448050" localSheetId="6" hidden="1">'Budget Y1'!#REF!</definedName>
    <definedName name="QB_ROW_448050" localSheetId="2" hidden="1">'Marketing Budget'!#REF!</definedName>
    <definedName name="QB_ROW_448350" localSheetId="1" hidden="1">'Budget Fiscal Year View'!#REF!</definedName>
    <definedName name="QB_ROW_448350" localSheetId="4" hidden="1">'Budget Fiscal Year View Bridge '!#REF!</definedName>
    <definedName name="QB_ROW_448350" localSheetId="5" hidden="1">'Budget Summary'!#REF!</definedName>
    <definedName name="QB_ROW_448350" localSheetId="6" hidden="1">'Budget Y1'!#REF!</definedName>
    <definedName name="QB_ROW_448350" localSheetId="2" hidden="1">'Marketing Budget'!#REF!</definedName>
    <definedName name="QB_ROW_449250" localSheetId="1" hidden="1">'Budget Fiscal Year View'!#REF!</definedName>
    <definedName name="QB_ROW_449250" localSheetId="4" hidden="1">'Budget Fiscal Year View Bridge '!#REF!</definedName>
    <definedName name="QB_ROW_449250" localSheetId="5" hidden="1">'Budget Summary'!#REF!</definedName>
    <definedName name="QB_ROW_449250" localSheetId="6" hidden="1">'Budget Y1'!#REF!</definedName>
    <definedName name="QB_ROW_449250" localSheetId="2" hidden="1">'Marketing Budget'!#REF!</definedName>
    <definedName name="QB_ROW_452260" localSheetId="1" hidden="1">'Budget Fiscal Year View'!#REF!</definedName>
    <definedName name="QB_ROW_452260" localSheetId="4" hidden="1">'Budget Fiscal Year View Bridge '!#REF!</definedName>
    <definedName name="QB_ROW_452260" localSheetId="5" hidden="1">'Budget Summary'!#REF!</definedName>
    <definedName name="QB_ROW_452260" localSheetId="6" hidden="1">'Budget Y1'!#REF!</definedName>
    <definedName name="QB_ROW_452260" localSheetId="2" hidden="1">'Marketing Budget'!#REF!</definedName>
    <definedName name="QB_ROW_453250" localSheetId="1" hidden="1">'Budget Fiscal Year View'!#REF!</definedName>
    <definedName name="QB_ROW_453250" localSheetId="4" hidden="1">'Budget Fiscal Year View Bridge '!#REF!</definedName>
    <definedName name="QB_ROW_453250" localSheetId="5" hidden="1">'Budget Summary'!#REF!</definedName>
    <definedName name="QB_ROW_453250" localSheetId="6" hidden="1">'Budget Y1'!#REF!</definedName>
    <definedName name="QB_ROW_453250" localSheetId="2" hidden="1">'Marketing Budget'!#REF!</definedName>
    <definedName name="QB_ROW_454050" localSheetId="1" hidden="1">'Budget Fiscal Year View'!#REF!</definedName>
    <definedName name="QB_ROW_454050" localSheetId="4" hidden="1">'Budget Fiscal Year View Bridge '!#REF!</definedName>
    <definedName name="QB_ROW_454050" localSheetId="5" hidden="1">'Budget Summary'!#REF!</definedName>
    <definedName name="QB_ROW_454050" localSheetId="6" hidden="1">'Budget Y1'!#REF!</definedName>
    <definedName name="QB_ROW_454050" localSheetId="2" hidden="1">'Marketing Budget'!#REF!</definedName>
    <definedName name="QB_ROW_454350" localSheetId="1" hidden="1">'Budget Fiscal Year View'!#REF!</definedName>
    <definedName name="QB_ROW_454350" localSheetId="4" hidden="1">'Budget Fiscal Year View Bridge '!#REF!</definedName>
    <definedName name="QB_ROW_454350" localSheetId="5" hidden="1">'Budget Summary'!#REF!</definedName>
    <definedName name="QB_ROW_454350" localSheetId="6" hidden="1">'Budget Y1'!#REF!</definedName>
    <definedName name="QB_ROW_454350" localSheetId="2" hidden="1">'Marketing Budget'!#REF!</definedName>
    <definedName name="QB_ROW_455040" localSheetId="1" hidden="1">'Budget Fiscal Year View'!#REF!</definedName>
    <definedName name="QB_ROW_455040" localSheetId="4" hidden="1">'Budget Fiscal Year View Bridge '!#REF!</definedName>
    <definedName name="QB_ROW_455040" localSheetId="5" hidden="1">'Budget Summary'!#REF!</definedName>
    <definedName name="QB_ROW_455040" localSheetId="6" hidden="1">'Budget Y1'!#REF!</definedName>
    <definedName name="QB_ROW_455040" localSheetId="2" hidden="1">'Marketing Budget'!#REF!</definedName>
    <definedName name="QB_ROW_455340" localSheetId="1" hidden="1">'Budget Fiscal Year View'!#REF!</definedName>
    <definedName name="QB_ROW_455340" localSheetId="4" hidden="1">'Budget Fiscal Year View Bridge '!#REF!</definedName>
    <definedName name="QB_ROW_455340" localSheetId="5" hidden="1">'Budget Summary'!#REF!</definedName>
    <definedName name="QB_ROW_455340" localSheetId="6" hidden="1">'Budget Y1'!#REF!</definedName>
    <definedName name="QB_ROW_455340" localSheetId="2" hidden="1">'Marketing Budget'!#REF!</definedName>
    <definedName name="QB_ROW_456260" localSheetId="1" hidden="1">'Budget Fiscal Year View'!#REF!</definedName>
    <definedName name="QB_ROW_456260" localSheetId="4" hidden="1">'Budget Fiscal Year View Bridge '!#REF!</definedName>
    <definedName name="QB_ROW_456260" localSheetId="5" hidden="1">'Budget Summary'!#REF!</definedName>
    <definedName name="QB_ROW_456260" localSheetId="6" hidden="1">'Budget Y1'!#REF!</definedName>
    <definedName name="QB_ROW_456260" localSheetId="2" hidden="1">'Marketing Budget'!#REF!</definedName>
    <definedName name="QB_ROW_457260" localSheetId="1" hidden="1">'Budget Fiscal Year View'!#REF!</definedName>
    <definedName name="QB_ROW_457260" localSheetId="4" hidden="1">'Budget Fiscal Year View Bridge '!#REF!</definedName>
    <definedName name="QB_ROW_457260" localSheetId="5" hidden="1">'Budget Summary'!#REF!</definedName>
    <definedName name="QB_ROW_457260" localSheetId="6" hidden="1">'Budget Y1'!#REF!</definedName>
    <definedName name="QB_ROW_457260" localSheetId="2" hidden="1">'Marketing Budget'!#REF!</definedName>
    <definedName name="QB_ROW_458260" localSheetId="1" hidden="1">'Budget Fiscal Year View'!#REF!</definedName>
    <definedName name="QB_ROW_458260" localSheetId="4" hidden="1">'Budget Fiscal Year View Bridge '!#REF!</definedName>
    <definedName name="QB_ROW_458260" localSheetId="5" hidden="1">'Budget Summary'!#REF!</definedName>
    <definedName name="QB_ROW_458260" localSheetId="6" hidden="1">'Budget Y1'!#REF!</definedName>
    <definedName name="QB_ROW_458260" localSheetId="2" hidden="1">'Marketing Budget'!#REF!</definedName>
    <definedName name="QB_ROW_459260" localSheetId="1" hidden="1">'Budget Fiscal Year View'!#REF!</definedName>
    <definedName name="QB_ROW_459260" localSheetId="4" hidden="1">'Budget Fiscal Year View Bridge '!#REF!</definedName>
    <definedName name="QB_ROW_459260" localSheetId="5" hidden="1">'Budget Summary'!#REF!</definedName>
    <definedName name="QB_ROW_459260" localSheetId="6" hidden="1">'Budget Y1'!#REF!</definedName>
    <definedName name="QB_ROW_459260" localSheetId="2" hidden="1">'Marketing Budget'!#REF!</definedName>
    <definedName name="QB_ROW_464260" localSheetId="1" hidden="1">'Budget Fiscal Year View'!#REF!</definedName>
    <definedName name="QB_ROW_464260" localSheetId="4" hidden="1">'Budget Fiscal Year View Bridge '!#REF!</definedName>
    <definedName name="QB_ROW_464260" localSheetId="5" hidden="1">'Budget Summary'!#REF!</definedName>
    <definedName name="QB_ROW_464260" localSheetId="6" hidden="1">'Budget Y1'!#REF!</definedName>
    <definedName name="QB_ROW_464260" localSheetId="2" hidden="1">'Marketing Budget'!#REF!</definedName>
    <definedName name="QB_ROW_466260" localSheetId="1" hidden="1">'Budget Fiscal Year View'!#REF!</definedName>
    <definedName name="QB_ROW_466260" localSheetId="4" hidden="1">'Budget Fiscal Year View Bridge '!#REF!</definedName>
    <definedName name="QB_ROW_466260" localSheetId="5" hidden="1">'Budget Summary'!#REF!</definedName>
    <definedName name="QB_ROW_466260" localSheetId="6" hidden="1">'Budget Y1'!#REF!</definedName>
    <definedName name="QB_ROW_466260" localSheetId="2" hidden="1">'Marketing Budget'!#REF!</definedName>
    <definedName name="QB_ROW_469260" localSheetId="1" hidden="1">'Budget Fiscal Year View'!#REF!</definedName>
    <definedName name="QB_ROW_469260" localSheetId="4" hidden="1">'Budget Fiscal Year View Bridge '!#REF!</definedName>
    <definedName name="QB_ROW_469260" localSheetId="5" hidden="1">'Budget Summary'!#REF!</definedName>
    <definedName name="QB_ROW_469260" localSheetId="6" hidden="1">'Budget Y1'!#REF!</definedName>
    <definedName name="QB_ROW_469260" localSheetId="2" hidden="1">'Marketing Budget'!#REF!</definedName>
    <definedName name="QB_ROW_470260" localSheetId="1" hidden="1">'Budget Fiscal Year View'!#REF!</definedName>
    <definedName name="QB_ROW_470260" localSheetId="4" hidden="1">'Budget Fiscal Year View Bridge '!#REF!</definedName>
    <definedName name="QB_ROW_470260" localSheetId="5" hidden="1">'Budget Summary'!#REF!</definedName>
    <definedName name="QB_ROW_470260" localSheetId="6" hidden="1">'Budget Y1'!#REF!</definedName>
    <definedName name="QB_ROW_470260" localSheetId="2" hidden="1">'Marketing Budget'!#REF!</definedName>
    <definedName name="QB_ROW_471260" localSheetId="1" hidden="1">'Budget Fiscal Year View'!#REF!</definedName>
    <definedName name="QB_ROW_471260" localSheetId="4" hidden="1">'Budget Fiscal Year View Bridge '!#REF!</definedName>
    <definedName name="QB_ROW_471260" localSheetId="5" hidden="1">'Budget Summary'!#REF!</definedName>
    <definedName name="QB_ROW_471260" localSheetId="6" hidden="1">'Budget Y1'!#REF!</definedName>
    <definedName name="QB_ROW_471260" localSheetId="2" hidden="1">'Marketing Budget'!#REF!</definedName>
    <definedName name="QB_ROW_472260" localSheetId="1" hidden="1">'Budget Fiscal Year View'!#REF!</definedName>
    <definedName name="QB_ROW_472260" localSheetId="4" hidden="1">'Budget Fiscal Year View Bridge '!#REF!</definedName>
    <definedName name="QB_ROW_472260" localSheetId="5" hidden="1">'Budget Summary'!#REF!</definedName>
    <definedName name="QB_ROW_472260" localSheetId="6" hidden="1">'Budget Y1'!#REF!</definedName>
    <definedName name="QB_ROW_472260" localSheetId="2" hidden="1">'Marketing Budget'!#REF!</definedName>
    <definedName name="QB_ROW_473260" localSheetId="1" hidden="1">'Budget Fiscal Year View'!#REF!</definedName>
    <definedName name="QB_ROW_473260" localSheetId="4" hidden="1">'Budget Fiscal Year View Bridge '!#REF!</definedName>
    <definedName name="QB_ROW_473260" localSheetId="5" hidden="1">'Budget Summary'!#REF!</definedName>
    <definedName name="QB_ROW_473260" localSheetId="6" hidden="1">'Budget Y1'!#REF!</definedName>
    <definedName name="QB_ROW_473260" localSheetId="2" hidden="1">'Marketing Budget'!#REF!</definedName>
    <definedName name="QB_ROW_474260" localSheetId="1" hidden="1">'Budget Fiscal Year View'!#REF!</definedName>
    <definedName name="QB_ROW_474260" localSheetId="4" hidden="1">'Budget Fiscal Year View Bridge '!#REF!</definedName>
    <definedName name="QB_ROW_474260" localSheetId="5" hidden="1">'Budget Summary'!#REF!</definedName>
    <definedName name="QB_ROW_474260" localSheetId="6" hidden="1">'Budget Y1'!#REF!</definedName>
    <definedName name="QB_ROW_474260" localSheetId="2" hidden="1">'Marketing Budget'!#REF!</definedName>
    <definedName name="QB_ROW_480060" localSheetId="1" hidden="1">'Budget Fiscal Year View'!#REF!</definedName>
    <definedName name="QB_ROW_480060" localSheetId="4" hidden="1">'Budget Fiscal Year View Bridge '!#REF!</definedName>
    <definedName name="QB_ROW_480060" localSheetId="5" hidden="1">'Budget Summary'!#REF!</definedName>
    <definedName name="QB_ROW_480060" localSheetId="6" hidden="1">'Budget Y1'!#REF!</definedName>
    <definedName name="QB_ROW_480060" localSheetId="2" hidden="1">'Marketing Budget'!#REF!</definedName>
    <definedName name="QB_ROW_480360" localSheetId="1" hidden="1">'Budget Fiscal Year View'!#REF!</definedName>
    <definedName name="QB_ROW_480360" localSheetId="4" hidden="1">'Budget Fiscal Year View Bridge '!#REF!</definedName>
    <definedName name="QB_ROW_480360" localSheetId="5" hidden="1">'Budget Summary'!#REF!</definedName>
    <definedName name="QB_ROW_480360" localSheetId="6" hidden="1">'Budget Y1'!#REF!</definedName>
    <definedName name="QB_ROW_480360" localSheetId="2" hidden="1">'Marketing Budget'!#REF!</definedName>
    <definedName name="QB_ROW_481270" localSheetId="1" hidden="1">'Budget Fiscal Year View'!#REF!</definedName>
    <definedName name="QB_ROW_481270" localSheetId="4" hidden="1">'Budget Fiscal Year View Bridge '!#REF!</definedName>
    <definedName name="QB_ROW_481270" localSheetId="5" hidden="1">'Budget Summary'!#REF!</definedName>
    <definedName name="QB_ROW_481270" localSheetId="6" hidden="1">'Budget Y1'!#REF!</definedName>
    <definedName name="QB_ROW_481270" localSheetId="2" hidden="1">'Marketing Budget'!#REF!</definedName>
    <definedName name="QB_ROW_482270" localSheetId="1" hidden="1">'Budget Fiscal Year View'!#REF!</definedName>
    <definedName name="QB_ROW_482270" localSheetId="4" hidden="1">'Budget Fiscal Year View Bridge '!#REF!</definedName>
    <definedName name="QB_ROW_482270" localSheetId="5" hidden="1">'Budget Summary'!#REF!</definedName>
    <definedName name="QB_ROW_482270" localSheetId="6" hidden="1">'Budget Y1'!#REF!</definedName>
    <definedName name="QB_ROW_482270" localSheetId="2" hidden="1">'Marketing Budget'!#REF!</definedName>
    <definedName name="QB_ROW_483270" localSheetId="1" hidden="1">'Budget Fiscal Year View'!#REF!</definedName>
    <definedName name="QB_ROW_483270" localSheetId="4" hidden="1">'Budget Fiscal Year View Bridge '!#REF!</definedName>
    <definedName name="QB_ROW_483270" localSheetId="5" hidden="1">'Budget Summary'!#REF!</definedName>
    <definedName name="QB_ROW_483270" localSheetId="6" hidden="1">'Budget Y1'!#REF!</definedName>
    <definedName name="QB_ROW_483270" localSheetId="2" hidden="1">'Marketing Budget'!#REF!</definedName>
    <definedName name="QB_ROW_488060" localSheetId="1" hidden="1">'Budget Fiscal Year View'!#REF!</definedName>
    <definedName name="QB_ROW_488060" localSheetId="4" hidden="1">'Budget Fiscal Year View Bridge '!#REF!</definedName>
    <definedName name="QB_ROW_488060" localSheetId="5" hidden="1">'Budget Summary'!#REF!</definedName>
    <definedName name="QB_ROW_488060" localSheetId="6" hidden="1">'Budget Y1'!#REF!</definedName>
    <definedName name="QB_ROW_488060" localSheetId="2" hidden="1">'Marketing Budget'!#REF!</definedName>
    <definedName name="QB_ROW_488360" localSheetId="1" hidden="1">'Budget Fiscal Year View'!#REF!</definedName>
    <definedName name="QB_ROW_488360" localSheetId="4" hidden="1">'Budget Fiscal Year View Bridge '!#REF!</definedName>
    <definedName name="QB_ROW_488360" localSheetId="5" hidden="1">'Budget Summary'!#REF!</definedName>
    <definedName name="QB_ROW_488360" localSheetId="6" hidden="1">'Budget Y1'!#REF!</definedName>
    <definedName name="QB_ROW_488360" localSheetId="2" hidden="1">'Marketing Budget'!#REF!</definedName>
    <definedName name="QB_ROW_494260" localSheetId="1" hidden="1">'Budget Fiscal Year View'!#REF!</definedName>
    <definedName name="QB_ROW_494260" localSheetId="4" hidden="1">'Budget Fiscal Year View Bridge '!#REF!</definedName>
    <definedName name="QB_ROW_494260" localSheetId="5" hidden="1">'Budget Summary'!#REF!</definedName>
    <definedName name="QB_ROW_494260" localSheetId="6" hidden="1">'Budget Y1'!#REF!</definedName>
    <definedName name="QB_ROW_494260" localSheetId="2" hidden="1">'Marketing Budget'!#REF!</definedName>
    <definedName name="QB_ROW_496260" localSheetId="1" hidden="1">'Budget Fiscal Year View'!#REF!</definedName>
    <definedName name="QB_ROW_496260" localSheetId="4" hidden="1">'Budget Fiscal Year View Bridge '!#REF!</definedName>
    <definedName name="QB_ROW_496260" localSheetId="5" hidden="1">'Budget Summary'!#REF!</definedName>
    <definedName name="QB_ROW_496260" localSheetId="6" hidden="1">'Budget Y1'!#REF!</definedName>
    <definedName name="QB_ROW_496260" localSheetId="2" hidden="1">'Marketing Budget'!#REF!</definedName>
    <definedName name="QB_ROW_498260" localSheetId="1" hidden="1">'Budget Fiscal Year View'!#REF!</definedName>
    <definedName name="QB_ROW_498260" localSheetId="4" hidden="1">'Budget Fiscal Year View Bridge '!#REF!</definedName>
    <definedName name="QB_ROW_498260" localSheetId="5" hidden="1">'Budget Summary'!#REF!</definedName>
    <definedName name="QB_ROW_498260" localSheetId="6" hidden="1">'Budget Y1'!#REF!</definedName>
    <definedName name="QB_ROW_498260" localSheetId="2" hidden="1">'Marketing Budget'!#REF!</definedName>
    <definedName name="QB_ROW_502250" localSheetId="1" hidden="1">'Budget Fiscal Year View'!#REF!</definedName>
    <definedName name="QB_ROW_502250" localSheetId="4" hidden="1">'Budget Fiscal Year View Bridge '!#REF!</definedName>
    <definedName name="QB_ROW_502250" localSheetId="5" hidden="1">'Budget Summary'!#REF!</definedName>
    <definedName name="QB_ROW_502250" localSheetId="6" hidden="1">'Budget Y1'!#REF!</definedName>
    <definedName name="QB_ROW_502250" localSheetId="2" hidden="1">'Marketing Budget'!#REF!</definedName>
    <definedName name="QB_ROW_503260" localSheetId="1" hidden="1">'Budget Fiscal Year View'!#REF!</definedName>
    <definedName name="QB_ROW_503260" localSheetId="4" hidden="1">'Budget Fiscal Year View Bridge '!#REF!</definedName>
    <definedName name="QB_ROW_503260" localSheetId="5" hidden="1">'Budget Summary'!#REF!</definedName>
    <definedName name="QB_ROW_503260" localSheetId="6" hidden="1">'Budget Y1'!#REF!</definedName>
    <definedName name="QB_ROW_503260" localSheetId="2" hidden="1">'Marketing Budget'!#REF!</definedName>
    <definedName name="QB_ROW_505260" localSheetId="1" hidden="1">'Budget Fiscal Year View'!#REF!</definedName>
    <definedName name="QB_ROW_505260" localSheetId="4" hidden="1">'Budget Fiscal Year View Bridge '!#REF!</definedName>
    <definedName name="QB_ROW_505260" localSheetId="5" hidden="1">'Budget Summary'!#REF!</definedName>
    <definedName name="QB_ROW_505260" localSheetId="6" hidden="1">'Budget Y1'!#REF!</definedName>
    <definedName name="QB_ROW_505260" localSheetId="2" hidden="1">'Marketing Budget'!#REF!</definedName>
    <definedName name="QB_ROW_506260" localSheetId="1" hidden="1">'Budget Fiscal Year View'!#REF!</definedName>
    <definedName name="QB_ROW_506260" localSheetId="4" hidden="1">'Budget Fiscal Year View Bridge '!#REF!</definedName>
    <definedName name="QB_ROW_506260" localSheetId="5" hidden="1">'Budget Summary'!#REF!</definedName>
    <definedName name="QB_ROW_506260" localSheetId="6" hidden="1">'Budget Y1'!#REF!</definedName>
    <definedName name="QB_ROW_506260" localSheetId="2" hidden="1">'Marketing Budget'!#REF!</definedName>
    <definedName name="QB_ROW_507260" localSheetId="1" hidden="1">'Budget Fiscal Year View'!#REF!</definedName>
    <definedName name="QB_ROW_507260" localSheetId="4" hidden="1">'Budget Fiscal Year View Bridge '!#REF!</definedName>
    <definedName name="QB_ROW_507260" localSheetId="5" hidden="1">'Budget Summary'!#REF!</definedName>
    <definedName name="QB_ROW_507260" localSheetId="6" hidden="1">'Budget Y1'!#REF!</definedName>
    <definedName name="QB_ROW_507260" localSheetId="2" hidden="1">'Marketing Budget'!#REF!</definedName>
    <definedName name="QB_ROW_508260" localSheetId="1" hidden="1">'Budget Fiscal Year View'!#REF!</definedName>
    <definedName name="QB_ROW_508260" localSheetId="4" hidden="1">'Budget Fiscal Year View Bridge '!#REF!</definedName>
    <definedName name="QB_ROW_508260" localSheetId="5" hidden="1">'Budget Summary'!#REF!</definedName>
    <definedName name="QB_ROW_508260" localSheetId="6" hidden="1">'Budget Y1'!#REF!</definedName>
    <definedName name="QB_ROW_508260" localSheetId="2" hidden="1">'Marketing Budget'!#REF!</definedName>
    <definedName name="QB_ROW_509260" localSheetId="1" hidden="1">'Budget Fiscal Year View'!#REF!</definedName>
    <definedName name="QB_ROW_509260" localSheetId="4" hidden="1">'Budget Fiscal Year View Bridge '!#REF!</definedName>
    <definedName name="QB_ROW_509260" localSheetId="5" hidden="1">'Budget Summary'!#REF!</definedName>
    <definedName name="QB_ROW_509260" localSheetId="6" hidden="1">'Budget Y1'!#REF!</definedName>
    <definedName name="QB_ROW_509260" localSheetId="2" hidden="1">'Marketing Budget'!#REF!</definedName>
    <definedName name="QB_ROW_510050" localSheetId="1" hidden="1">'Budget Fiscal Year View'!#REF!</definedName>
    <definedName name="QB_ROW_510050" localSheetId="4" hidden="1">'Budget Fiscal Year View Bridge '!#REF!</definedName>
    <definedName name="QB_ROW_510050" localSheetId="5" hidden="1">'Budget Summary'!#REF!</definedName>
    <definedName name="QB_ROW_510050" localSheetId="6" hidden="1">'Budget Y1'!#REF!</definedName>
    <definedName name="QB_ROW_510050" localSheetId="2" hidden="1">'Marketing Budget'!#REF!</definedName>
    <definedName name="QB_ROW_510350" localSheetId="1" hidden="1">'Budget Fiscal Year View'!#REF!</definedName>
    <definedName name="QB_ROW_510350" localSheetId="4" hidden="1">'Budget Fiscal Year View Bridge '!#REF!</definedName>
    <definedName name="QB_ROW_510350" localSheetId="5" hidden="1">'Budget Summary'!#REF!</definedName>
    <definedName name="QB_ROW_510350" localSheetId="6" hidden="1">'Budget Y1'!#REF!</definedName>
    <definedName name="QB_ROW_510350" localSheetId="2" hidden="1">'Marketing Budget'!#REF!</definedName>
    <definedName name="QB_ROW_511050" localSheetId="1" hidden="1">'Budget Fiscal Year View'!#REF!</definedName>
    <definedName name="QB_ROW_511050" localSheetId="4" hidden="1">'Budget Fiscal Year View Bridge '!#REF!</definedName>
    <definedName name="QB_ROW_511050" localSheetId="5" hidden="1">'Budget Summary'!#REF!</definedName>
    <definedName name="QB_ROW_511050" localSheetId="6" hidden="1">'Budget Y1'!#REF!</definedName>
    <definedName name="QB_ROW_511050" localSheetId="2" hidden="1">'Marketing Budget'!#REF!</definedName>
    <definedName name="QB_ROW_511350" localSheetId="1" hidden="1">'Budget Fiscal Year View'!#REF!</definedName>
    <definedName name="QB_ROW_511350" localSheetId="4" hidden="1">'Budget Fiscal Year View Bridge '!#REF!</definedName>
    <definedName name="QB_ROW_511350" localSheetId="5" hidden="1">'Budget Summary'!#REF!</definedName>
    <definedName name="QB_ROW_511350" localSheetId="6" hidden="1">'Budget Y1'!#REF!</definedName>
    <definedName name="QB_ROW_511350" localSheetId="2" hidden="1">'Marketing Budget'!#REF!</definedName>
    <definedName name="QB_ROW_513260" localSheetId="1" hidden="1">'Budget Fiscal Year View'!#REF!</definedName>
    <definedName name="QB_ROW_513260" localSheetId="4" hidden="1">'Budget Fiscal Year View Bridge '!#REF!</definedName>
    <definedName name="QB_ROW_513260" localSheetId="5" hidden="1">'Budget Summary'!#REF!</definedName>
    <definedName name="QB_ROW_513260" localSheetId="6" hidden="1">'Budget Y1'!#REF!</definedName>
    <definedName name="QB_ROW_513260" localSheetId="2" hidden="1">'Marketing Budget'!#REF!</definedName>
    <definedName name="QB_ROW_516250" localSheetId="1" hidden="1">'Budget Fiscal Year View'!#REF!</definedName>
    <definedName name="QB_ROW_516250" localSheetId="4" hidden="1">'Budget Fiscal Year View Bridge '!#REF!</definedName>
    <definedName name="QB_ROW_516250" localSheetId="5" hidden="1">'Budget Summary'!#REF!</definedName>
    <definedName name="QB_ROW_516250" localSheetId="6" hidden="1">'Budget Y1'!#REF!</definedName>
    <definedName name="QB_ROW_516250" localSheetId="2" hidden="1">'Marketing Budget'!#REF!</definedName>
    <definedName name="QB_ROW_517050" localSheetId="1" hidden="1">'Budget Fiscal Year View'!#REF!</definedName>
    <definedName name="QB_ROW_517050" localSheetId="4" hidden="1">'Budget Fiscal Year View Bridge '!#REF!</definedName>
    <definedName name="QB_ROW_517050" localSheetId="5" hidden="1">'Budget Summary'!#REF!</definedName>
    <definedName name="QB_ROW_517050" localSheetId="6" hidden="1">'Budget Y1'!#REF!</definedName>
    <definedName name="QB_ROW_517050" localSheetId="2" hidden="1">'Marketing Budget'!#REF!</definedName>
    <definedName name="QB_ROW_517350" localSheetId="1" hidden="1">'Budget Fiscal Year View'!#REF!</definedName>
    <definedName name="QB_ROW_517350" localSheetId="4" hidden="1">'Budget Fiscal Year View Bridge '!#REF!</definedName>
    <definedName name="QB_ROW_517350" localSheetId="5" hidden="1">'Budget Summary'!#REF!</definedName>
    <definedName name="QB_ROW_517350" localSheetId="6" hidden="1">'Budget Y1'!#REF!</definedName>
    <definedName name="QB_ROW_517350" localSheetId="2" hidden="1">'Marketing Budget'!#REF!</definedName>
    <definedName name="QB_ROW_518050" localSheetId="1" hidden="1">'Budget Fiscal Year View'!#REF!</definedName>
    <definedName name="QB_ROW_518050" localSheetId="4" hidden="1">'Budget Fiscal Year View Bridge '!#REF!</definedName>
    <definedName name="QB_ROW_518050" localSheetId="5" hidden="1">'Budget Summary'!#REF!</definedName>
    <definedName name="QB_ROW_518050" localSheetId="6" hidden="1">'Budget Y1'!#REF!</definedName>
    <definedName name="QB_ROW_518050" localSheetId="2" hidden="1">'Marketing Budget'!#REF!</definedName>
    <definedName name="QB_ROW_518350" localSheetId="1" hidden="1">'Budget Fiscal Year View'!#REF!</definedName>
    <definedName name="QB_ROW_518350" localSheetId="4" hidden="1">'Budget Fiscal Year View Bridge '!#REF!</definedName>
    <definedName name="QB_ROW_518350" localSheetId="5" hidden="1">'Budget Summary'!#REF!</definedName>
    <definedName name="QB_ROW_518350" localSheetId="6" hidden="1">'Budget Y1'!#REF!</definedName>
    <definedName name="QB_ROW_518350" localSheetId="2" hidden="1">'Marketing Budget'!#REF!</definedName>
    <definedName name="QB_ROW_519260" localSheetId="1" hidden="1">'Budget Fiscal Year View'!#REF!</definedName>
    <definedName name="QB_ROW_519260" localSheetId="4" hidden="1">'Budget Fiscal Year View Bridge '!#REF!</definedName>
    <definedName name="QB_ROW_519260" localSheetId="5" hidden="1">'Budget Summary'!#REF!</definedName>
    <definedName name="QB_ROW_519260" localSheetId="6" hidden="1">'Budget Y1'!#REF!</definedName>
    <definedName name="QB_ROW_519260" localSheetId="2" hidden="1">'Marketing Budget'!#REF!</definedName>
    <definedName name="QB_ROW_520260" localSheetId="1" hidden="1">'Budget Fiscal Year View'!#REF!</definedName>
    <definedName name="QB_ROW_520260" localSheetId="4" hidden="1">'Budget Fiscal Year View Bridge '!#REF!</definedName>
    <definedName name="QB_ROW_520260" localSheetId="5" hidden="1">'Budget Summary'!#REF!</definedName>
    <definedName name="QB_ROW_520260" localSheetId="6" hidden="1">'Budget Y1'!#REF!</definedName>
    <definedName name="QB_ROW_520260" localSheetId="2" hidden="1">'Marketing Budget'!#REF!</definedName>
    <definedName name="QB_ROW_521050" localSheetId="1" hidden="1">'Budget Fiscal Year View'!$F$9</definedName>
    <definedName name="QB_ROW_521050" localSheetId="4" hidden="1">'Budget Fiscal Year View Bridge '!$F$9</definedName>
    <definedName name="QB_ROW_521050" localSheetId="5" hidden="1">'Budget Summary'!$F$11</definedName>
    <definedName name="QB_ROW_521050" localSheetId="6" hidden="1">'Budget Y1'!$F$8</definedName>
    <definedName name="QB_ROW_521050" localSheetId="2" hidden="1">'Marketing Budget'!$F$8</definedName>
    <definedName name="QB_ROW_521350" localSheetId="1" hidden="1">'Budget Fiscal Year View'!$F$12</definedName>
    <definedName name="QB_ROW_521350" localSheetId="4" hidden="1">'Budget Fiscal Year View Bridge '!$F$12</definedName>
    <definedName name="QB_ROW_521350" localSheetId="5" hidden="1">'Budget Summary'!$F$14</definedName>
    <definedName name="QB_ROW_521350" localSheetId="6" hidden="1">'Budget Y1'!$F$11</definedName>
    <definedName name="QB_ROW_521350" localSheetId="2" hidden="1">'Marketing Budget'!$F$11</definedName>
    <definedName name="QB_ROW_522060" localSheetId="1" hidden="1">'Budget Fiscal Year View'!$G$10</definedName>
    <definedName name="QB_ROW_522060" localSheetId="4" hidden="1">'Budget Fiscal Year View Bridge '!$G$10</definedName>
    <definedName name="QB_ROW_522060" localSheetId="5" hidden="1">'Budget Summary'!$G$12</definedName>
    <definedName name="QB_ROW_522060" localSheetId="6" hidden="1">'Budget Y1'!$G$9</definedName>
    <definedName name="QB_ROW_522060" localSheetId="2" hidden="1">'Marketing Budget'!$G$9</definedName>
    <definedName name="QB_ROW_522360" localSheetId="1" hidden="1">'Budget Fiscal Year View'!#REF!</definedName>
    <definedName name="QB_ROW_522360" localSheetId="4" hidden="1">'Budget Fiscal Year View Bridge '!#REF!</definedName>
    <definedName name="QB_ROW_522360" localSheetId="5" hidden="1">'Budget Summary'!#REF!</definedName>
    <definedName name="QB_ROW_522360" localSheetId="6" hidden="1">'Budget Y1'!#REF!</definedName>
    <definedName name="QB_ROW_522360" localSheetId="2" hidden="1">'Marketing Budget'!#REF!</definedName>
    <definedName name="QB_ROW_525060" localSheetId="1" hidden="1">'Budget Fiscal Year View'!#REF!</definedName>
    <definedName name="QB_ROW_525060" localSheetId="4" hidden="1">'Budget Fiscal Year View Bridge '!#REF!</definedName>
    <definedName name="QB_ROW_525060" localSheetId="5" hidden="1">'Budget Summary'!#REF!</definedName>
    <definedName name="QB_ROW_525060" localSheetId="6" hidden="1">'Budget Y1'!#REF!</definedName>
    <definedName name="QB_ROW_525060" localSheetId="2" hidden="1">'Marketing Budget'!#REF!</definedName>
    <definedName name="QB_ROW_525360" localSheetId="1" hidden="1">'Budget Fiscal Year View'!#REF!</definedName>
    <definedName name="QB_ROW_525360" localSheetId="4" hidden="1">'Budget Fiscal Year View Bridge '!#REF!</definedName>
    <definedName name="QB_ROW_525360" localSheetId="5" hidden="1">'Budget Summary'!#REF!</definedName>
    <definedName name="QB_ROW_525360" localSheetId="6" hidden="1">'Budget Y1'!#REF!</definedName>
    <definedName name="QB_ROW_525360" localSheetId="2" hidden="1">'Marketing Budget'!#REF!</definedName>
    <definedName name="QB_ROW_529050" localSheetId="1" hidden="1">'Budget Fiscal Year View'!$F$20</definedName>
    <definedName name="QB_ROW_529050" localSheetId="4" hidden="1">'Budget Fiscal Year View Bridge '!$F$20</definedName>
    <definedName name="QB_ROW_529050" localSheetId="5" hidden="1">'Budget Summary'!$F$22</definedName>
    <definedName name="QB_ROW_529050" localSheetId="6" hidden="1">'Budget Y1'!$F$19</definedName>
    <definedName name="QB_ROW_529050" localSheetId="2" hidden="1">'Marketing Budget'!$F$20</definedName>
    <definedName name="QB_ROW_529350" localSheetId="1" hidden="1">'Budget Fiscal Year View'!$F$24</definedName>
    <definedName name="QB_ROW_529350" localSheetId="4" hidden="1">'Budget Fiscal Year View Bridge '!$F$24</definedName>
    <definedName name="QB_ROW_529350" localSheetId="5" hidden="1">'Budget Summary'!$F$26</definedName>
    <definedName name="QB_ROW_529350" localSheetId="6" hidden="1">'Budget Y1'!$F$23</definedName>
    <definedName name="QB_ROW_529350" localSheetId="2" hidden="1">'Marketing Budget'!$F$24</definedName>
    <definedName name="QB_ROW_530260" localSheetId="1" hidden="1">'Budget Fiscal Year View'!$G$23</definedName>
    <definedName name="QB_ROW_530260" localSheetId="4" hidden="1">'Budget Fiscal Year View Bridge '!$G$23</definedName>
    <definedName name="QB_ROW_530260" localSheetId="5" hidden="1">'Budget Summary'!$G$25</definedName>
    <definedName name="QB_ROW_530260" localSheetId="6" hidden="1">'Budget Y1'!$G$22</definedName>
    <definedName name="QB_ROW_530260" localSheetId="2" hidden="1">'Marketing Budget'!$G$23</definedName>
    <definedName name="QB_ROW_531260" localSheetId="1" hidden="1">'Budget Fiscal Year View'!$G$22</definedName>
    <definedName name="QB_ROW_531260" localSheetId="4" hidden="1">'Budget Fiscal Year View Bridge '!$G$22</definedName>
    <definedName name="QB_ROW_531260" localSheetId="5" hidden="1">'Budget Summary'!$G$24</definedName>
    <definedName name="QB_ROW_531260" localSheetId="6" hidden="1">'Budget Y1'!$G$21</definedName>
    <definedName name="QB_ROW_531260" localSheetId="2" hidden="1">'Marketing Budget'!$G$22</definedName>
    <definedName name="QB_ROW_532260" localSheetId="1" hidden="1">'Budget Fiscal Year View'!$G$21</definedName>
    <definedName name="QB_ROW_532260" localSheetId="4" hidden="1">'Budget Fiscal Year View Bridge '!$G$21</definedName>
    <definedName name="QB_ROW_532260" localSheetId="5" hidden="1">'Budget Summary'!$G$23</definedName>
    <definedName name="QB_ROW_532260" localSheetId="6" hidden="1">'Budget Y1'!$G$20</definedName>
    <definedName name="QB_ROW_532260" localSheetId="2" hidden="1">'Marketing Budget'!$G$21</definedName>
    <definedName name="QB_ROW_533260" localSheetId="1" hidden="1">'Budget Fiscal Year View'!$G$29</definedName>
    <definedName name="QB_ROW_533260" localSheetId="4" hidden="1">'Budget Fiscal Year View Bridge '!$G$29</definedName>
    <definedName name="QB_ROW_533260" localSheetId="5" hidden="1">'Budget Summary'!$G$31</definedName>
    <definedName name="QB_ROW_533260" localSheetId="6" hidden="1">'Budget Y1'!$G$28</definedName>
    <definedName name="QB_ROW_533260" localSheetId="2" hidden="1">'Marketing Budget'!$G$29</definedName>
    <definedName name="QB_ROW_549270" localSheetId="1" hidden="1">'Budget Fiscal Year View'!#REF!</definedName>
    <definedName name="QB_ROW_549270" localSheetId="4" hidden="1">'Budget Fiscal Year View Bridge '!#REF!</definedName>
    <definedName name="QB_ROW_549270" localSheetId="5" hidden="1">'Budget Summary'!#REF!</definedName>
    <definedName name="QB_ROW_549270" localSheetId="6" hidden="1">'Budget Y1'!#REF!</definedName>
    <definedName name="QB_ROW_549270" localSheetId="2" hidden="1">'Marketing Budget'!#REF!</definedName>
    <definedName name="QB_ROW_550270" localSheetId="1" hidden="1">'Budget Fiscal Year View'!#REF!</definedName>
    <definedName name="QB_ROW_550270" localSheetId="4" hidden="1">'Budget Fiscal Year View Bridge '!#REF!</definedName>
    <definedName name="QB_ROW_550270" localSheetId="5" hidden="1">'Budget Summary'!#REF!</definedName>
    <definedName name="QB_ROW_550270" localSheetId="6" hidden="1">'Budget Y1'!#REF!</definedName>
    <definedName name="QB_ROW_550270" localSheetId="2" hidden="1">'Marketing Budget'!#REF!</definedName>
    <definedName name="QB_ROW_551070" localSheetId="1" hidden="1">'Budget Fiscal Year View'!#REF!</definedName>
    <definedName name="QB_ROW_551070" localSheetId="4" hidden="1">'Budget Fiscal Year View Bridge '!#REF!</definedName>
    <definedName name="QB_ROW_551070" localSheetId="5" hidden="1">'Budget Summary'!#REF!</definedName>
    <definedName name="QB_ROW_551070" localSheetId="6" hidden="1">'Budget Y1'!#REF!</definedName>
    <definedName name="QB_ROW_551070" localSheetId="2" hidden="1">'Marketing Budget'!#REF!</definedName>
    <definedName name="QB_ROW_551370" localSheetId="1" hidden="1">'Budget Fiscal Year View'!#REF!</definedName>
    <definedName name="QB_ROW_551370" localSheetId="4" hidden="1">'Budget Fiscal Year View Bridge '!#REF!</definedName>
    <definedName name="QB_ROW_551370" localSheetId="5" hidden="1">'Budget Summary'!#REF!</definedName>
    <definedName name="QB_ROW_551370" localSheetId="6" hidden="1">'Budget Y1'!#REF!</definedName>
    <definedName name="QB_ROW_551370" localSheetId="2" hidden="1">'Marketing Budget'!#REF!</definedName>
    <definedName name="QB_ROW_552280" localSheetId="1" hidden="1">'Budget Fiscal Year View'!#REF!</definedName>
    <definedName name="QB_ROW_552280" localSheetId="4" hidden="1">'Budget Fiscal Year View Bridge '!#REF!</definedName>
    <definedName name="QB_ROW_552280" localSheetId="5" hidden="1">'Budget Summary'!#REF!</definedName>
    <definedName name="QB_ROW_552280" localSheetId="6" hidden="1">'Budget Y1'!#REF!</definedName>
    <definedName name="QB_ROW_552280" localSheetId="2" hidden="1">'Marketing Budget'!#REF!</definedName>
    <definedName name="QB_ROW_553280" localSheetId="1" hidden="1">'Budget Fiscal Year View'!#REF!</definedName>
    <definedName name="QB_ROW_553280" localSheetId="4" hidden="1">'Budget Fiscal Year View Bridge '!#REF!</definedName>
    <definedName name="QB_ROW_553280" localSheetId="5" hidden="1">'Budget Summary'!#REF!</definedName>
    <definedName name="QB_ROW_553280" localSheetId="6" hidden="1">'Budget Y1'!#REF!</definedName>
    <definedName name="QB_ROW_553280" localSheetId="2" hidden="1">'Marketing Budget'!#REF!</definedName>
    <definedName name="QB_ROW_554280" localSheetId="1" hidden="1">'Budget Fiscal Year View'!#REF!</definedName>
    <definedName name="QB_ROW_554280" localSheetId="4" hidden="1">'Budget Fiscal Year View Bridge '!#REF!</definedName>
    <definedName name="QB_ROW_554280" localSheetId="5" hidden="1">'Budget Summary'!#REF!</definedName>
    <definedName name="QB_ROW_554280" localSheetId="6" hidden="1">'Budget Y1'!#REF!</definedName>
    <definedName name="QB_ROW_554280" localSheetId="2" hidden="1">'Marketing Budget'!#REF!</definedName>
    <definedName name="QB_ROW_555270" localSheetId="1" hidden="1">'Budget Fiscal Year View'!#REF!</definedName>
    <definedName name="QB_ROW_555270" localSheetId="4" hidden="1">'Budget Fiscal Year View Bridge '!#REF!</definedName>
    <definedName name="QB_ROW_555270" localSheetId="5" hidden="1">'Budget Summary'!#REF!</definedName>
    <definedName name="QB_ROW_555270" localSheetId="6" hidden="1">'Budget Y1'!#REF!</definedName>
    <definedName name="QB_ROW_555270" localSheetId="2" hidden="1">'Marketing Budget'!#REF!</definedName>
    <definedName name="QB_ROW_556270" localSheetId="1" hidden="1">'Budget Fiscal Year View'!#REF!</definedName>
    <definedName name="QB_ROW_556270" localSheetId="4" hidden="1">'Budget Fiscal Year View Bridge '!#REF!</definedName>
    <definedName name="QB_ROW_556270" localSheetId="5" hidden="1">'Budget Summary'!#REF!</definedName>
    <definedName name="QB_ROW_556270" localSheetId="6" hidden="1">'Budget Y1'!#REF!</definedName>
    <definedName name="QB_ROW_556270" localSheetId="2" hidden="1">'Marketing Budget'!#REF!</definedName>
    <definedName name="QB_ROW_557270" localSheetId="1" hidden="1">'Budget Fiscal Year View'!#REF!</definedName>
    <definedName name="QB_ROW_557270" localSheetId="4" hidden="1">'Budget Fiscal Year View Bridge '!#REF!</definedName>
    <definedName name="QB_ROW_557270" localSheetId="5" hidden="1">'Budget Summary'!#REF!</definedName>
    <definedName name="QB_ROW_557270" localSheetId="6" hidden="1">'Budget Y1'!#REF!</definedName>
    <definedName name="QB_ROW_557270" localSheetId="2" hidden="1">'Marketing Budget'!#REF!</definedName>
    <definedName name="QB_ROW_558270" localSheetId="1" hidden="1">'Budget Fiscal Year View'!#REF!</definedName>
    <definedName name="QB_ROW_558270" localSheetId="4" hidden="1">'Budget Fiscal Year View Bridge '!#REF!</definedName>
    <definedName name="QB_ROW_558270" localSheetId="5" hidden="1">'Budget Summary'!#REF!</definedName>
    <definedName name="QB_ROW_558270" localSheetId="6" hidden="1">'Budget Y1'!#REF!</definedName>
    <definedName name="QB_ROW_558270" localSheetId="2" hidden="1">'Marketing Budget'!#REF!</definedName>
    <definedName name="QB_ROW_559270" localSheetId="1" hidden="1">'Budget Fiscal Year View'!#REF!</definedName>
    <definedName name="QB_ROW_559270" localSheetId="4" hidden="1">'Budget Fiscal Year View Bridge '!#REF!</definedName>
    <definedName name="QB_ROW_559270" localSheetId="5" hidden="1">'Budget Summary'!#REF!</definedName>
    <definedName name="QB_ROW_559270" localSheetId="6" hidden="1">'Budget Y1'!#REF!</definedName>
    <definedName name="QB_ROW_559270" localSheetId="2" hidden="1">'Marketing Budget'!#REF!</definedName>
    <definedName name="QB_ROW_560270" localSheetId="1" hidden="1">'Budget Fiscal Year View'!#REF!</definedName>
    <definedName name="QB_ROW_560270" localSheetId="4" hidden="1">'Budget Fiscal Year View Bridge '!#REF!</definedName>
    <definedName name="QB_ROW_560270" localSheetId="5" hidden="1">'Budget Summary'!#REF!</definedName>
    <definedName name="QB_ROW_560270" localSheetId="6" hidden="1">'Budget Y1'!#REF!</definedName>
    <definedName name="QB_ROW_560270" localSheetId="2" hidden="1">'Marketing Budget'!#REF!</definedName>
    <definedName name="QB_ROW_585260" localSheetId="1" hidden="1">'Budget Fiscal Year View'!#REF!</definedName>
    <definedName name="QB_ROW_585260" localSheetId="4" hidden="1">'Budget Fiscal Year View Bridge '!#REF!</definedName>
    <definedName name="QB_ROW_585260" localSheetId="5" hidden="1">'Budget Summary'!#REF!</definedName>
    <definedName name="QB_ROW_585260" localSheetId="6" hidden="1">'Budget Y1'!#REF!</definedName>
    <definedName name="QB_ROW_585260" localSheetId="2" hidden="1">'Marketing Budget'!#REF!</definedName>
    <definedName name="QB_ROW_586270" localSheetId="1" hidden="1">'Budget Fiscal Year View'!#REF!</definedName>
    <definedName name="QB_ROW_586270" localSheetId="4" hidden="1">'Budget Fiscal Year View Bridge '!#REF!</definedName>
    <definedName name="QB_ROW_586270" localSheetId="5" hidden="1">'Budget Summary'!#REF!</definedName>
    <definedName name="QB_ROW_586270" localSheetId="6" hidden="1">'Budget Y1'!#REF!</definedName>
    <definedName name="QB_ROW_586270" localSheetId="2" hidden="1">'Marketing Budget'!#REF!</definedName>
    <definedName name="QB_ROW_589270" localSheetId="1" hidden="1">'Budget Fiscal Year View'!#REF!</definedName>
    <definedName name="QB_ROW_589270" localSheetId="4" hidden="1">'Budget Fiscal Year View Bridge '!#REF!</definedName>
    <definedName name="QB_ROW_589270" localSheetId="5" hidden="1">'Budget Summary'!#REF!</definedName>
    <definedName name="QB_ROW_589270" localSheetId="6" hidden="1">'Budget Y1'!#REF!</definedName>
    <definedName name="QB_ROW_589270" localSheetId="2" hidden="1">'Marketing Budget'!#REF!</definedName>
    <definedName name="QB_ROW_593250" localSheetId="1" hidden="1">'Budget Fiscal Year View'!#REF!</definedName>
    <definedName name="QB_ROW_593250" localSheetId="4" hidden="1">'Budget Fiscal Year View Bridge '!#REF!</definedName>
    <definedName name="QB_ROW_593250" localSheetId="5" hidden="1">'Budget Summary'!#REF!</definedName>
    <definedName name="QB_ROW_593250" localSheetId="6" hidden="1">'Budget Y1'!#REF!</definedName>
    <definedName name="QB_ROW_593250" localSheetId="2" hidden="1">'Marketing Budget'!#REF!</definedName>
    <definedName name="QB_ROW_595260" localSheetId="1" hidden="1">'Budget Fiscal Year View'!#REF!</definedName>
    <definedName name="QB_ROW_595260" localSheetId="4" hidden="1">'Budget Fiscal Year View Bridge '!#REF!</definedName>
    <definedName name="QB_ROW_595260" localSheetId="5" hidden="1">'Budget Summary'!#REF!</definedName>
    <definedName name="QB_ROW_595260" localSheetId="6" hidden="1">'Budget Y1'!#REF!</definedName>
    <definedName name="QB_ROW_595260" localSheetId="2" hidden="1">'Marketing Budget'!#REF!</definedName>
    <definedName name="QB_ROW_598230" localSheetId="1" hidden="1">'Budget Fiscal Year View'!#REF!</definedName>
    <definedName name="QB_ROW_598230" localSheetId="4" hidden="1">'Budget Fiscal Year View Bridge '!#REF!</definedName>
    <definedName name="QB_ROW_598230" localSheetId="5" hidden="1">'Budget Summary'!#REF!</definedName>
    <definedName name="QB_ROW_598230" localSheetId="6" hidden="1">'Budget Y1'!#REF!</definedName>
    <definedName name="QB_ROW_598230" localSheetId="2" hidden="1">'Marketing Budget'!#REF!</definedName>
    <definedName name="QB_ROW_599040" localSheetId="1" hidden="1">'Budget Fiscal Year View'!#REF!</definedName>
    <definedName name="QB_ROW_599040" localSheetId="4" hidden="1">'Budget Fiscal Year View Bridge '!#REF!</definedName>
    <definedName name="QB_ROW_599040" localSheetId="5" hidden="1">'Budget Summary'!#REF!</definedName>
    <definedName name="QB_ROW_599040" localSheetId="6" hidden="1">'Budget Y1'!#REF!</definedName>
    <definedName name="QB_ROW_599040" localSheetId="2" hidden="1">'Marketing Budget'!#REF!</definedName>
    <definedName name="QB_ROW_599340" localSheetId="1" hidden="1">'Budget Fiscal Year View'!#REF!</definedName>
    <definedName name="QB_ROW_599340" localSheetId="4" hidden="1">'Budget Fiscal Year View Bridge '!#REF!</definedName>
    <definedName name="QB_ROW_599340" localSheetId="5" hidden="1">'Budget Summary'!#REF!</definedName>
    <definedName name="QB_ROW_599340" localSheetId="6" hidden="1">'Budget Y1'!#REF!</definedName>
    <definedName name="QB_ROW_599340" localSheetId="2" hidden="1">'Marketing Budget'!#REF!</definedName>
    <definedName name="QB_ROW_600260" localSheetId="1" hidden="1">'Budget Fiscal Year View'!#REF!</definedName>
    <definedName name="QB_ROW_600260" localSheetId="4" hidden="1">'Budget Fiscal Year View Bridge '!#REF!</definedName>
    <definedName name="QB_ROW_600260" localSheetId="5" hidden="1">'Budget Summary'!#REF!</definedName>
    <definedName name="QB_ROW_600260" localSheetId="6" hidden="1">'Budget Y1'!#REF!</definedName>
    <definedName name="QB_ROW_600260" localSheetId="2" hidden="1">'Marketing Budget'!#REF!</definedName>
    <definedName name="QB_ROW_601260" localSheetId="1" hidden="1">'Budget Fiscal Year View'!#REF!</definedName>
    <definedName name="QB_ROW_601260" localSheetId="4" hidden="1">'Budget Fiscal Year View Bridge '!#REF!</definedName>
    <definedName name="QB_ROW_601260" localSheetId="5" hidden="1">'Budget Summary'!#REF!</definedName>
    <definedName name="QB_ROW_601260" localSheetId="6" hidden="1">'Budget Y1'!#REF!</definedName>
    <definedName name="QB_ROW_601260" localSheetId="2" hidden="1">'Marketing Budget'!#REF!</definedName>
    <definedName name="QB_ROW_602270" localSheetId="1" hidden="1">'Budget Fiscal Year View'!#REF!</definedName>
    <definedName name="QB_ROW_602270" localSheetId="4" hidden="1">'Budget Fiscal Year View Bridge '!#REF!</definedName>
    <definedName name="QB_ROW_602270" localSheetId="5" hidden="1">'Budget Summary'!#REF!</definedName>
    <definedName name="QB_ROW_602270" localSheetId="6" hidden="1">'Budget Y1'!#REF!</definedName>
    <definedName name="QB_ROW_602270" localSheetId="2" hidden="1">'Marketing Budget'!#REF!</definedName>
    <definedName name="QB_ROW_60260" localSheetId="1" hidden="1">'Budget Fiscal Year View'!#REF!</definedName>
    <definedName name="QB_ROW_60260" localSheetId="4" hidden="1">'Budget Fiscal Year View Bridge '!#REF!</definedName>
    <definedName name="QB_ROW_60260" localSheetId="5" hidden="1">'Budget Summary'!#REF!</definedName>
    <definedName name="QB_ROW_60260" localSheetId="6" hidden="1">'Budget Y1'!#REF!</definedName>
    <definedName name="QB_ROW_60260" localSheetId="2" hidden="1">'Marketing Budget'!#REF!</definedName>
    <definedName name="QB_ROW_603270" localSheetId="1" hidden="1">'Budget Fiscal Year View'!#REF!</definedName>
    <definedName name="QB_ROW_603270" localSheetId="4" hidden="1">'Budget Fiscal Year View Bridge '!#REF!</definedName>
    <definedName name="QB_ROW_603270" localSheetId="5" hidden="1">'Budget Summary'!#REF!</definedName>
    <definedName name="QB_ROW_603270" localSheetId="6" hidden="1">'Budget Y1'!#REF!</definedName>
    <definedName name="QB_ROW_603270" localSheetId="2" hidden="1">'Marketing Budget'!#REF!</definedName>
    <definedName name="QB_ROW_604270" localSheetId="1" hidden="1">'Budget Fiscal Year View'!#REF!</definedName>
    <definedName name="QB_ROW_604270" localSheetId="4" hidden="1">'Budget Fiscal Year View Bridge '!#REF!</definedName>
    <definedName name="QB_ROW_604270" localSheetId="5" hidden="1">'Budget Summary'!#REF!</definedName>
    <definedName name="QB_ROW_604270" localSheetId="6" hidden="1">'Budget Y1'!#REF!</definedName>
    <definedName name="QB_ROW_604270" localSheetId="2" hidden="1">'Marketing Budget'!#REF!</definedName>
    <definedName name="QB_ROW_605270" localSheetId="1" hidden="1">'Budget Fiscal Year View'!#REF!</definedName>
    <definedName name="QB_ROW_605270" localSheetId="4" hidden="1">'Budget Fiscal Year View Bridge '!#REF!</definedName>
    <definedName name="QB_ROW_605270" localSheetId="5" hidden="1">'Budget Summary'!#REF!</definedName>
    <definedName name="QB_ROW_605270" localSheetId="6" hidden="1">'Budget Y1'!#REF!</definedName>
    <definedName name="QB_ROW_605270" localSheetId="2" hidden="1">'Marketing Budget'!#REF!</definedName>
    <definedName name="QB_ROW_606270" localSheetId="1" hidden="1">'Budget Fiscal Year View'!#REF!</definedName>
    <definedName name="QB_ROW_606270" localSheetId="4" hidden="1">'Budget Fiscal Year View Bridge '!#REF!</definedName>
    <definedName name="QB_ROW_606270" localSheetId="5" hidden="1">'Budget Summary'!#REF!</definedName>
    <definedName name="QB_ROW_606270" localSheetId="6" hidden="1">'Budget Y1'!#REF!</definedName>
    <definedName name="QB_ROW_606270" localSheetId="2" hidden="1">'Marketing Budget'!#REF!</definedName>
    <definedName name="QB_ROW_609060" localSheetId="1" hidden="1">'Budget Fiscal Year View'!#REF!</definedName>
    <definedName name="QB_ROW_609060" localSheetId="4" hidden="1">'Budget Fiscal Year View Bridge '!#REF!</definedName>
    <definedName name="QB_ROW_609060" localSheetId="5" hidden="1">'Budget Summary'!#REF!</definedName>
    <definedName name="QB_ROW_609060" localSheetId="6" hidden="1">'Budget Y1'!#REF!</definedName>
    <definedName name="QB_ROW_609060" localSheetId="2" hidden="1">'Marketing Budget'!#REF!</definedName>
    <definedName name="QB_ROW_609360" localSheetId="1" hidden="1">'Budget Fiscal Year View'!#REF!</definedName>
    <definedName name="QB_ROW_609360" localSheetId="4" hidden="1">'Budget Fiscal Year View Bridge '!#REF!</definedName>
    <definedName name="QB_ROW_609360" localSheetId="5" hidden="1">'Budget Summary'!#REF!</definedName>
    <definedName name="QB_ROW_609360" localSheetId="6" hidden="1">'Budget Y1'!#REF!</definedName>
    <definedName name="QB_ROW_609360" localSheetId="2" hidden="1">'Marketing Budget'!#REF!</definedName>
    <definedName name="QB_ROW_610270" localSheetId="1" hidden="1">'Budget Fiscal Year View'!#REF!</definedName>
    <definedName name="QB_ROW_610270" localSheetId="4" hidden="1">'Budget Fiscal Year View Bridge '!#REF!</definedName>
    <definedName name="QB_ROW_610270" localSheetId="5" hidden="1">'Budget Summary'!#REF!</definedName>
    <definedName name="QB_ROW_610270" localSheetId="6" hidden="1">'Budget Y1'!#REF!</definedName>
    <definedName name="QB_ROW_610270" localSheetId="2" hidden="1">'Marketing Budget'!#REF!</definedName>
    <definedName name="QB_ROW_611270" localSheetId="1" hidden="1">'Budget Fiscal Year View'!#REF!</definedName>
    <definedName name="QB_ROW_611270" localSheetId="4" hidden="1">'Budget Fiscal Year View Bridge '!#REF!</definedName>
    <definedName name="QB_ROW_611270" localSheetId="5" hidden="1">'Budget Summary'!#REF!</definedName>
    <definedName name="QB_ROW_611270" localSheetId="6" hidden="1">'Budget Y1'!#REF!</definedName>
    <definedName name="QB_ROW_611270" localSheetId="2" hidden="1">'Marketing Budget'!#REF!</definedName>
    <definedName name="QB_ROW_612270" localSheetId="1" hidden="1">'Budget Fiscal Year View'!#REF!</definedName>
    <definedName name="QB_ROW_612270" localSheetId="4" hidden="1">'Budget Fiscal Year View Bridge '!#REF!</definedName>
    <definedName name="QB_ROW_612270" localSheetId="5" hidden="1">'Budget Summary'!#REF!</definedName>
    <definedName name="QB_ROW_612270" localSheetId="6" hidden="1">'Budget Y1'!#REF!</definedName>
    <definedName name="QB_ROW_612270" localSheetId="2" hidden="1">'Marketing Budget'!#REF!</definedName>
    <definedName name="QB_ROW_613270" localSheetId="1" hidden="1">'Budget Fiscal Year View'!#REF!</definedName>
    <definedName name="QB_ROW_613270" localSheetId="4" hidden="1">'Budget Fiscal Year View Bridge '!#REF!</definedName>
    <definedName name="QB_ROW_613270" localSheetId="5" hidden="1">'Budget Summary'!#REF!</definedName>
    <definedName name="QB_ROW_613270" localSheetId="6" hidden="1">'Budget Y1'!#REF!</definedName>
    <definedName name="QB_ROW_613270" localSheetId="2" hidden="1">'Marketing Budget'!#REF!</definedName>
    <definedName name="QB_ROW_614270" localSheetId="1" hidden="1">'Budget Fiscal Year View'!#REF!</definedName>
    <definedName name="QB_ROW_614270" localSheetId="4" hidden="1">'Budget Fiscal Year View Bridge '!#REF!</definedName>
    <definedName name="QB_ROW_614270" localSheetId="5" hidden="1">'Budget Summary'!#REF!</definedName>
    <definedName name="QB_ROW_614270" localSheetId="6" hidden="1">'Budget Y1'!#REF!</definedName>
    <definedName name="QB_ROW_614270" localSheetId="2" hidden="1">'Marketing Budget'!#REF!</definedName>
    <definedName name="QB_ROW_615270" localSheetId="1" hidden="1">'Budget Fiscal Year View'!#REF!</definedName>
    <definedName name="QB_ROW_615270" localSheetId="4" hidden="1">'Budget Fiscal Year View Bridge '!#REF!</definedName>
    <definedName name="QB_ROW_615270" localSheetId="5" hidden="1">'Budget Summary'!#REF!</definedName>
    <definedName name="QB_ROW_615270" localSheetId="6" hidden="1">'Budget Y1'!#REF!</definedName>
    <definedName name="QB_ROW_615270" localSheetId="2" hidden="1">'Marketing Budget'!#REF!</definedName>
    <definedName name="QB_ROW_616070" localSheetId="1" hidden="1">'Budget Fiscal Year View'!#REF!</definedName>
    <definedName name="QB_ROW_616070" localSheetId="4" hidden="1">'Budget Fiscal Year View Bridge '!#REF!</definedName>
    <definedName name="QB_ROW_616070" localSheetId="5" hidden="1">'Budget Summary'!#REF!</definedName>
    <definedName name="QB_ROW_616070" localSheetId="6" hidden="1">'Budget Y1'!#REF!</definedName>
    <definedName name="QB_ROW_616070" localSheetId="2" hidden="1">'Marketing Budget'!#REF!</definedName>
    <definedName name="QB_ROW_616370" localSheetId="1" hidden="1">'Budget Fiscal Year View'!#REF!</definedName>
    <definedName name="QB_ROW_616370" localSheetId="4" hidden="1">'Budget Fiscal Year View Bridge '!#REF!</definedName>
    <definedName name="QB_ROW_616370" localSheetId="5" hidden="1">'Budget Summary'!#REF!</definedName>
    <definedName name="QB_ROW_616370" localSheetId="6" hidden="1">'Budget Y1'!#REF!</definedName>
    <definedName name="QB_ROW_616370" localSheetId="2" hidden="1">'Marketing Budget'!#REF!</definedName>
    <definedName name="QB_ROW_617280" localSheetId="1" hidden="1">'Budget Fiscal Year View'!#REF!</definedName>
    <definedName name="QB_ROW_617280" localSheetId="4" hidden="1">'Budget Fiscal Year View Bridge '!#REF!</definedName>
    <definedName name="QB_ROW_617280" localSheetId="5" hidden="1">'Budget Summary'!#REF!</definedName>
    <definedName name="QB_ROW_617280" localSheetId="6" hidden="1">'Budget Y1'!#REF!</definedName>
    <definedName name="QB_ROW_617280" localSheetId="2" hidden="1">'Marketing Budget'!#REF!</definedName>
    <definedName name="QB_ROW_618280" localSheetId="1" hidden="1">'Budget Fiscal Year View'!#REF!</definedName>
    <definedName name="QB_ROW_618280" localSheetId="4" hidden="1">'Budget Fiscal Year View Bridge '!#REF!</definedName>
    <definedName name="QB_ROW_618280" localSheetId="5" hidden="1">'Budget Summary'!#REF!</definedName>
    <definedName name="QB_ROW_618280" localSheetId="6" hidden="1">'Budget Y1'!#REF!</definedName>
    <definedName name="QB_ROW_618280" localSheetId="2" hidden="1">'Marketing Budget'!#REF!</definedName>
    <definedName name="QB_ROW_619280" localSheetId="1" hidden="1">'Budget Fiscal Year View'!#REF!</definedName>
    <definedName name="QB_ROW_619280" localSheetId="4" hidden="1">'Budget Fiscal Year View Bridge '!#REF!</definedName>
    <definedName name="QB_ROW_619280" localSheetId="5" hidden="1">'Budget Summary'!#REF!</definedName>
    <definedName name="QB_ROW_619280" localSheetId="6" hidden="1">'Budget Y1'!#REF!</definedName>
    <definedName name="QB_ROW_619280" localSheetId="2" hidden="1">'Marketing Budget'!#REF!</definedName>
    <definedName name="QB_ROW_620270" localSheetId="1" hidden="1">'Budget Fiscal Year View'!#REF!</definedName>
    <definedName name="QB_ROW_620270" localSheetId="4" hidden="1">'Budget Fiscal Year View Bridge '!#REF!</definedName>
    <definedName name="QB_ROW_620270" localSheetId="5" hidden="1">'Budget Summary'!#REF!</definedName>
    <definedName name="QB_ROW_620270" localSheetId="6" hidden="1">'Budget Y1'!#REF!</definedName>
    <definedName name="QB_ROW_620270" localSheetId="2" hidden="1">'Marketing Budget'!#REF!</definedName>
    <definedName name="QB_ROW_621270" localSheetId="1" hidden="1">'Budget Fiscal Year View'!#REF!</definedName>
    <definedName name="QB_ROW_621270" localSheetId="4" hidden="1">'Budget Fiscal Year View Bridge '!#REF!</definedName>
    <definedName name="QB_ROW_621270" localSheetId="5" hidden="1">'Budget Summary'!#REF!</definedName>
    <definedName name="QB_ROW_621270" localSheetId="6" hidden="1">'Budget Y1'!#REF!</definedName>
    <definedName name="QB_ROW_621270" localSheetId="2" hidden="1">'Marketing Budget'!#REF!</definedName>
    <definedName name="QB_ROW_62250" localSheetId="1" hidden="1">'Budget Fiscal Year View'!#REF!</definedName>
    <definedName name="QB_ROW_62250" localSheetId="4" hidden="1">'Budget Fiscal Year View Bridge '!#REF!</definedName>
    <definedName name="QB_ROW_62250" localSheetId="5" hidden="1">'Budget Summary'!#REF!</definedName>
    <definedName name="QB_ROW_62250" localSheetId="6" hidden="1">'Budget Y1'!#REF!</definedName>
    <definedName name="QB_ROW_62250" localSheetId="2" hidden="1">'Marketing Budget'!#REF!</definedName>
    <definedName name="QB_ROW_635060" localSheetId="1" hidden="1">'Budget Fiscal Year View'!#REF!</definedName>
    <definedName name="QB_ROW_635060" localSheetId="4" hidden="1">'Budget Fiscal Year View Bridge '!#REF!</definedName>
    <definedName name="QB_ROW_635060" localSheetId="5" hidden="1">'Budget Summary'!#REF!</definedName>
    <definedName name="QB_ROW_635060" localSheetId="6" hidden="1">'Budget Y1'!#REF!</definedName>
    <definedName name="QB_ROW_635060" localSheetId="2" hidden="1">'Marketing Budget'!#REF!</definedName>
    <definedName name="QB_ROW_635360" localSheetId="1" hidden="1">'Budget Fiscal Year View'!#REF!</definedName>
    <definedName name="QB_ROW_635360" localSheetId="4" hidden="1">'Budget Fiscal Year View Bridge '!#REF!</definedName>
    <definedName name="QB_ROW_635360" localSheetId="5" hidden="1">'Budget Summary'!#REF!</definedName>
    <definedName name="QB_ROW_635360" localSheetId="6" hidden="1">'Budget Y1'!#REF!</definedName>
    <definedName name="QB_ROW_635360" localSheetId="2" hidden="1">'Marketing Budget'!#REF!</definedName>
    <definedName name="QB_ROW_636270" localSheetId="1" hidden="1">'Budget Fiscal Year View'!#REF!</definedName>
    <definedName name="QB_ROW_636270" localSheetId="4" hidden="1">'Budget Fiscal Year View Bridge '!#REF!</definedName>
    <definedName name="QB_ROW_636270" localSheetId="5" hidden="1">'Budget Summary'!#REF!</definedName>
    <definedName name="QB_ROW_636270" localSheetId="6" hidden="1">'Budget Y1'!#REF!</definedName>
    <definedName name="QB_ROW_636270" localSheetId="2" hidden="1">'Marketing Budget'!#REF!</definedName>
    <definedName name="QB_ROW_637270" localSheetId="1" hidden="1">'Budget Fiscal Year View'!#REF!</definedName>
    <definedName name="QB_ROW_637270" localSheetId="4" hidden="1">'Budget Fiscal Year View Bridge '!#REF!</definedName>
    <definedName name="QB_ROW_637270" localSheetId="5" hidden="1">'Budget Summary'!#REF!</definedName>
    <definedName name="QB_ROW_637270" localSheetId="6" hidden="1">'Budget Y1'!#REF!</definedName>
    <definedName name="QB_ROW_637270" localSheetId="2" hidden="1">'Marketing Budget'!#REF!</definedName>
    <definedName name="QB_ROW_638270" localSheetId="1" hidden="1">'Budget Fiscal Year View'!#REF!</definedName>
    <definedName name="QB_ROW_638270" localSheetId="4" hidden="1">'Budget Fiscal Year View Bridge '!#REF!</definedName>
    <definedName name="QB_ROW_638270" localSheetId="5" hidden="1">'Budget Summary'!#REF!</definedName>
    <definedName name="QB_ROW_638270" localSheetId="6" hidden="1">'Budget Y1'!#REF!</definedName>
    <definedName name="QB_ROW_638270" localSheetId="2" hidden="1">'Marketing Budget'!#REF!</definedName>
    <definedName name="QB_ROW_639270" localSheetId="1" hidden="1">'Budget Fiscal Year View'!#REF!</definedName>
    <definedName name="QB_ROW_639270" localSheetId="4" hidden="1">'Budget Fiscal Year View Bridge '!#REF!</definedName>
    <definedName name="QB_ROW_639270" localSheetId="5" hidden="1">'Budget Summary'!#REF!</definedName>
    <definedName name="QB_ROW_639270" localSheetId="6" hidden="1">'Budget Y1'!#REF!</definedName>
    <definedName name="QB_ROW_639270" localSheetId="2" hidden="1">'Marketing Budget'!#REF!</definedName>
    <definedName name="QB_ROW_641260" localSheetId="1" hidden="1">'Budget Fiscal Year View'!#REF!</definedName>
    <definedName name="QB_ROW_641260" localSheetId="4" hidden="1">'Budget Fiscal Year View Bridge '!#REF!</definedName>
    <definedName name="QB_ROW_641260" localSheetId="5" hidden="1">'Budget Summary'!#REF!</definedName>
    <definedName name="QB_ROW_641260" localSheetId="6" hidden="1">'Budget Y1'!#REF!</definedName>
    <definedName name="QB_ROW_641260" localSheetId="2" hidden="1">'Marketing Budget'!#REF!</definedName>
    <definedName name="QB_ROW_647060" localSheetId="1" hidden="1">'Budget Fiscal Year View'!#REF!</definedName>
    <definedName name="QB_ROW_647060" localSheetId="4" hidden="1">'Budget Fiscal Year View Bridge '!#REF!</definedName>
    <definedName name="QB_ROW_647060" localSheetId="5" hidden="1">'Budget Summary'!#REF!</definedName>
    <definedName name="QB_ROW_647060" localSheetId="6" hidden="1">'Budget Y1'!#REF!</definedName>
    <definedName name="QB_ROW_647060" localSheetId="2" hidden="1">'Marketing Budget'!#REF!</definedName>
    <definedName name="QB_ROW_647360" localSheetId="1" hidden="1">'Budget Fiscal Year View'!#REF!</definedName>
    <definedName name="QB_ROW_647360" localSheetId="4" hidden="1">'Budget Fiscal Year View Bridge '!#REF!</definedName>
    <definedName name="QB_ROW_647360" localSheetId="5" hidden="1">'Budget Summary'!#REF!</definedName>
    <definedName name="QB_ROW_647360" localSheetId="6" hidden="1">'Budget Y1'!#REF!</definedName>
    <definedName name="QB_ROW_647360" localSheetId="2" hidden="1">'Marketing Budget'!#REF!</definedName>
    <definedName name="QB_ROW_648270" localSheetId="1" hidden="1">'Budget Fiscal Year View'!#REF!</definedName>
    <definedName name="QB_ROW_648270" localSheetId="4" hidden="1">'Budget Fiscal Year View Bridge '!#REF!</definedName>
    <definedName name="QB_ROW_648270" localSheetId="5" hidden="1">'Budget Summary'!#REF!</definedName>
    <definedName name="QB_ROW_648270" localSheetId="6" hidden="1">'Budget Y1'!#REF!</definedName>
    <definedName name="QB_ROW_648270" localSheetId="2" hidden="1">'Marketing Budget'!#REF!</definedName>
    <definedName name="QB_ROW_649270" localSheetId="1" hidden="1">'Budget Fiscal Year View'!#REF!</definedName>
    <definedName name="QB_ROW_649270" localSheetId="4" hidden="1">'Budget Fiscal Year View Bridge '!#REF!</definedName>
    <definedName name="QB_ROW_649270" localSheetId="5" hidden="1">'Budget Summary'!#REF!</definedName>
    <definedName name="QB_ROW_649270" localSheetId="6" hidden="1">'Budget Y1'!#REF!</definedName>
    <definedName name="QB_ROW_649270" localSheetId="2" hidden="1">'Marketing Budget'!#REF!</definedName>
    <definedName name="QB_ROW_650270" localSheetId="1" hidden="1">'Budget Fiscal Year View'!#REF!</definedName>
    <definedName name="QB_ROW_650270" localSheetId="4" hidden="1">'Budget Fiscal Year View Bridge '!#REF!</definedName>
    <definedName name="QB_ROW_650270" localSheetId="5" hidden="1">'Budget Summary'!#REF!</definedName>
    <definedName name="QB_ROW_650270" localSheetId="6" hidden="1">'Budget Y1'!#REF!</definedName>
    <definedName name="QB_ROW_650270" localSheetId="2" hidden="1">'Marketing Budget'!#REF!</definedName>
    <definedName name="QB_ROW_651270" localSheetId="1" hidden="1">'Budget Fiscal Year View'!#REF!</definedName>
    <definedName name="QB_ROW_651270" localSheetId="4" hidden="1">'Budget Fiscal Year View Bridge '!#REF!</definedName>
    <definedName name="QB_ROW_651270" localSheetId="5" hidden="1">'Budget Summary'!#REF!</definedName>
    <definedName name="QB_ROW_651270" localSheetId="6" hidden="1">'Budget Y1'!#REF!</definedName>
    <definedName name="QB_ROW_651270" localSheetId="2" hidden="1">'Marketing Budget'!#REF!</definedName>
    <definedName name="QB_ROW_652250" localSheetId="1" hidden="1">'Budget Fiscal Year View'!#REF!</definedName>
    <definedName name="QB_ROW_652250" localSheetId="4" hidden="1">'Budget Fiscal Year View Bridge '!#REF!</definedName>
    <definedName name="QB_ROW_652250" localSheetId="5" hidden="1">'Budget Summary'!#REF!</definedName>
    <definedName name="QB_ROW_652250" localSheetId="6" hidden="1">'Budget Y1'!#REF!</definedName>
    <definedName name="QB_ROW_652250" localSheetId="2" hidden="1">'Marketing Budget'!#REF!</definedName>
    <definedName name="QB_ROW_65260" localSheetId="1" hidden="1">'Budget Fiscal Year View'!#REF!</definedName>
    <definedName name="QB_ROW_65260" localSheetId="4" hidden="1">'Budget Fiscal Year View Bridge '!#REF!</definedName>
    <definedName name="QB_ROW_65260" localSheetId="5" hidden="1">'Budget Summary'!#REF!</definedName>
    <definedName name="QB_ROW_65260" localSheetId="6" hidden="1">'Budget Y1'!#REF!</definedName>
    <definedName name="QB_ROW_65260" localSheetId="2" hidden="1">'Marketing Budget'!#REF!</definedName>
    <definedName name="QB_ROW_655040" localSheetId="1" hidden="1">'Budget Fiscal Year View'!#REF!</definedName>
    <definedName name="QB_ROW_655040" localSheetId="4" hidden="1">'Budget Fiscal Year View Bridge '!#REF!</definedName>
    <definedName name="QB_ROW_655040" localSheetId="5" hidden="1">'Budget Summary'!#REF!</definedName>
    <definedName name="QB_ROW_655040" localSheetId="6" hidden="1">'Budget Y1'!#REF!</definedName>
    <definedName name="QB_ROW_655040" localSheetId="2" hidden="1">'Marketing Budget'!#REF!</definedName>
    <definedName name="QB_ROW_655340" localSheetId="1" hidden="1">'Budget Fiscal Year View'!#REF!</definedName>
    <definedName name="QB_ROW_655340" localSheetId="4" hidden="1">'Budget Fiscal Year View Bridge '!#REF!</definedName>
    <definedName name="QB_ROW_655340" localSheetId="5" hidden="1">'Budget Summary'!#REF!</definedName>
    <definedName name="QB_ROW_655340" localSheetId="6" hidden="1">'Budget Y1'!#REF!</definedName>
    <definedName name="QB_ROW_655340" localSheetId="2" hidden="1">'Marketing Budget'!#REF!</definedName>
    <definedName name="QB_ROW_656250" localSheetId="1" hidden="1">'Budget Fiscal Year View'!#REF!</definedName>
    <definedName name="QB_ROW_656250" localSheetId="4" hidden="1">'Budget Fiscal Year View Bridge '!#REF!</definedName>
    <definedName name="QB_ROW_656250" localSheetId="5" hidden="1">'Budget Summary'!#REF!</definedName>
    <definedName name="QB_ROW_656250" localSheetId="6" hidden="1">'Budget Y1'!#REF!</definedName>
    <definedName name="QB_ROW_656250" localSheetId="2" hidden="1">'Marketing Budget'!#REF!</definedName>
    <definedName name="QB_ROW_658250" localSheetId="1" hidden="1">'Budget Fiscal Year View'!#REF!</definedName>
    <definedName name="QB_ROW_658250" localSheetId="4" hidden="1">'Budget Fiscal Year View Bridge '!#REF!</definedName>
    <definedName name="QB_ROW_658250" localSheetId="5" hidden="1">'Budget Summary'!#REF!</definedName>
    <definedName name="QB_ROW_658250" localSheetId="6" hidden="1">'Budget Y1'!#REF!</definedName>
    <definedName name="QB_ROW_658250" localSheetId="2" hidden="1">'Marketing Budget'!#REF!</definedName>
    <definedName name="QB_ROW_659260" localSheetId="1" hidden="1">'Budget Fiscal Year View'!#REF!</definedName>
    <definedName name="QB_ROW_659260" localSheetId="4" hidden="1">'Budget Fiscal Year View Bridge '!#REF!</definedName>
    <definedName name="QB_ROW_659260" localSheetId="5" hidden="1">'Budget Summary'!#REF!</definedName>
    <definedName name="QB_ROW_659260" localSheetId="6" hidden="1">'Budget Y1'!#REF!</definedName>
    <definedName name="QB_ROW_659260" localSheetId="2" hidden="1">'Marketing Budget'!#REF!</definedName>
    <definedName name="QB_ROW_660250" localSheetId="1" hidden="1">'Budget Fiscal Year View'!#REF!</definedName>
    <definedName name="QB_ROW_660250" localSheetId="4" hidden="1">'Budget Fiscal Year View Bridge '!#REF!</definedName>
    <definedName name="QB_ROW_660250" localSheetId="5" hidden="1">'Budget Summary'!#REF!</definedName>
    <definedName name="QB_ROW_660250" localSheetId="6" hidden="1">'Budget Y1'!#REF!</definedName>
    <definedName name="QB_ROW_660250" localSheetId="2" hidden="1">'Marketing Budget'!#REF!</definedName>
    <definedName name="QB_ROW_661250" localSheetId="1" hidden="1">'Budget Fiscal Year View'!#REF!</definedName>
    <definedName name="QB_ROW_661250" localSheetId="4" hidden="1">'Budget Fiscal Year View Bridge '!#REF!</definedName>
    <definedName name="QB_ROW_661250" localSheetId="5" hidden="1">'Budget Summary'!#REF!</definedName>
    <definedName name="QB_ROW_661250" localSheetId="6" hidden="1">'Budget Y1'!#REF!</definedName>
    <definedName name="QB_ROW_661250" localSheetId="2" hidden="1">'Marketing Budget'!#REF!</definedName>
    <definedName name="QB_ROW_662250" localSheetId="1" hidden="1">'Budget Fiscal Year View'!#REF!</definedName>
    <definedName name="QB_ROW_662250" localSheetId="4" hidden="1">'Budget Fiscal Year View Bridge '!#REF!</definedName>
    <definedName name="QB_ROW_662250" localSheetId="5" hidden="1">'Budget Summary'!#REF!</definedName>
    <definedName name="QB_ROW_662250" localSheetId="6" hidden="1">'Budget Y1'!#REF!</definedName>
    <definedName name="QB_ROW_662250" localSheetId="2" hidden="1">'Marketing Budget'!#REF!</definedName>
    <definedName name="QB_ROW_66260" localSheetId="1" hidden="1">'Budget Fiscal Year View'!#REF!</definedName>
    <definedName name="QB_ROW_66260" localSheetId="4" hidden="1">'Budget Fiscal Year View Bridge '!#REF!</definedName>
    <definedName name="QB_ROW_66260" localSheetId="5" hidden="1">'Budget Summary'!#REF!</definedName>
    <definedName name="QB_ROW_66260" localSheetId="6" hidden="1">'Budget Y1'!#REF!</definedName>
    <definedName name="QB_ROW_66260" localSheetId="2" hidden="1">'Marketing Budget'!#REF!</definedName>
    <definedName name="QB_ROW_663250" localSheetId="1" hidden="1">'Budget Fiscal Year View'!#REF!</definedName>
    <definedName name="QB_ROW_663250" localSheetId="4" hidden="1">'Budget Fiscal Year View Bridge '!#REF!</definedName>
    <definedName name="QB_ROW_663250" localSheetId="5" hidden="1">'Budget Summary'!#REF!</definedName>
    <definedName name="QB_ROW_663250" localSheetId="6" hidden="1">'Budget Y1'!#REF!</definedName>
    <definedName name="QB_ROW_663250" localSheetId="2" hidden="1">'Marketing Budget'!#REF!</definedName>
    <definedName name="QB_ROW_664250" localSheetId="1" hidden="1">'Budget Fiscal Year View'!#REF!</definedName>
    <definedName name="QB_ROW_664250" localSheetId="4" hidden="1">'Budget Fiscal Year View Bridge '!#REF!</definedName>
    <definedName name="QB_ROW_664250" localSheetId="5" hidden="1">'Budget Summary'!#REF!</definedName>
    <definedName name="QB_ROW_664250" localSheetId="6" hidden="1">'Budget Y1'!#REF!</definedName>
    <definedName name="QB_ROW_664250" localSheetId="2" hidden="1">'Marketing Budget'!#REF!</definedName>
    <definedName name="QB_ROW_665250" localSheetId="1" hidden="1">'Budget Fiscal Year View'!#REF!</definedName>
    <definedName name="QB_ROW_665250" localSheetId="4" hidden="1">'Budget Fiscal Year View Bridge '!#REF!</definedName>
    <definedName name="QB_ROW_665250" localSheetId="5" hidden="1">'Budget Summary'!#REF!</definedName>
    <definedName name="QB_ROW_665250" localSheetId="6" hidden="1">'Budget Y1'!#REF!</definedName>
    <definedName name="QB_ROW_665250" localSheetId="2" hidden="1">'Marketing Budget'!#REF!</definedName>
    <definedName name="QB_ROW_666240" localSheetId="1" hidden="1">'Budget Fiscal Year View'!#REF!</definedName>
    <definedName name="QB_ROW_666240" localSheetId="4" hidden="1">'Budget Fiscal Year View Bridge '!#REF!</definedName>
    <definedName name="QB_ROW_666240" localSheetId="5" hidden="1">'Budget Summary'!#REF!</definedName>
    <definedName name="QB_ROW_666240" localSheetId="6" hidden="1">'Budget Y1'!#REF!</definedName>
    <definedName name="QB_ROW_666240" localSheetId="2" hidden="1">'Marketing Budget'!#REF!</definedName>
    <definedName name="QB_ROW_667060" localSheetId="1" hidden="1">'Budget Fiscal Year View'!#REF!</definedName>
    <definedName name="QB_ROW_667060" localSheetId="4" hidden="1">'Budget Fiscal Year View Bridge '!#REF!</definedName>
    <definedName name="QB_ROW_667060" localSheetId="5" hidden="1">'Budget Summary'!#REF!</definedName>
    <definedName name="QB_ROW_667060" localSheetId="6" hidden="1">'Budget Y1'!#REF!</definedName>
    <definedName name="QB_ROW_667060" localSheetId="2" hidden="1">'Marketing Budget'!#REF!</definedName>
    <definedName name="QB_ROW_667360" localSheetId="1" hidden="1">'Budget Fiscal Year View'!#REF!</definedName>
    <definedName name="QB_ROW_667360" localSheetId="4" hidden="1">'Budget Fiscal Year View Bridge '!#REF!</definedName>
    <definedName name="QB_ROW_667360" localSheetId="5" hidden="1">'Budget Summary'!#REF!</definedName>
    <definedName name="QB_ROW_667360" localSheetId="6" hidden="1">'Budget Y1'!#REF!</definedName>
    <definedName name="QB_ROW_667360" localSheetId="2" hidden="1">'Marketing Budget'!#REF!</definedName>
    <definedName name="QB_ROW_668270" localSheetId="1" hidden="1">'Budget Fiscal Year View'!#REF!</definedName>
    <definedName name="QB_ROW_668270" localSheetId="4" hidden="1">'Budget Fiscal Year View Bridge '!#REF!</definedName>
    <definedName name="QB_ROW_668270" localSheetId="5" hidden="1">'Budget Summary'!#REF!</definedName>
    <definedName name="QB_ROW_668270" localSheetId="6" hidden="1">'Budget Y1'!#REF!</definedName>
    <definedName name="QB_ROW_668270" localSheetId="2" hidden="1">'Marketing Budget'!#REF!</definedName>
    <definedName name="QB_ROW_669270" localSheetId="1" hidden="1">'Budget Fiscal Year View'!#REF!</definedName>
    <definedName name="QB_ROW_669270" localSheetId="4" hidden="1">'Budget Fiscal Year View Bridge '!#REF!</definedName>
    <definedName name="QB_ROW_669270" localSheetId="5" hidden="1">'Budget Summary'!#REF!</definedName>
    <definedName name="QB_ROW_669270" localSheetId="6" hidden="1">'Budget Y1'!#REF!</definedName>
    <definedName name="QB_ROW_669270" localSheetId="2" hidden="1">'Marketing Budget'!#REF!</definedName>
    <definedName name="QB_ROW_670270" localSheetId="1" hidden="1">'Budget Fiscal Year View'!#REF!</definedName>
    <definedName name="QB_ROW_670270" localSheetId="4" hidden="1">'Budget Fiscal Year View Bridge '!#REF!</definedName>
    <definedName name="QB_ROW_670270" localSheetId="5" hidden="1">'Budget Summary'!#REF!</definedName>
    <definedName name="QB_ROW_670270" localSheetId="6" hidden="1">'Budget Y1'!#REF!</definedName>
    <definedName name="QB_ROW_670270" localSheetId="2" hidden="1">'Marketing Budget'!#REF!</definedName>
    <definedName name="QB_ROW_671270" localSheetId="1" hidden="1">'Budget Fiscal Year View'!#REF!</definedName>
    <definedName name="QB_ROW_671270" localSheetId="4" hidden="1">'Budget Fiscal Year View Bridge '!#REF!</definedName>
    <definedName name="QB_ROW_671270" localSheetId="5" hidden="1">'Budget Summary'!#REF!</definedName>
    <definedName name="QB_ROW_671270" localSheetId="6" hidden="1">'Budget Y1'!#REF!</definedName>
    <definedName name="QB_ROW_671270" localSheetId="2" hidden="1">'Marketing Budget'!#REF!</definedName>
    <definedName name="QB_ROW_672260" localSheetId="1" hidden="1">'Budget Fiscal Year View'!#REF!</definedName>
    <definedName name="QB_ROW_672260" localSheetId="4" hidden="1">'Budget Fiscal Year View Bridge '!#REF!</definedName>
    <definedName name="QB_ROW_672260" localSheetId="5" hidden="1">'Budget Summary'!#REF!</definedName>
    <definedName name="QB_ROW_672260" localSheetId="6" hidden="1">'Budget Y1'!#REF!</definedName>
    <definedName name="QB_ROW_672260" localSheetId="2" hidden="1">'Marketing Budget'!#REF!</definedName>
    <definedName name="QB_ROW_67260" localSheetId="1" hidden="1">'Budget Fiscal Year View'!#REF!</definedName>
    <definedName name="QB_ROW_67260" localSheetId="4" hidden="1">'Budget Fiscal Year View Bridge '!#REF!</definedName>
    <definedName name="QB_ROW_67260" localSheetId="5" hidden="1">'Budget Summary'!#REF!</definedName>
    <definedName name="QB_ROW_67260" localSheetId="6" hidden="1">'Budget Y1'!#REF!</definedName>
    <definedName name="QB_ROW_67260" localSheetId="2" hidden="1">'Marketing Budget'!#REF!</definedName>
    <definedName name="QB_ROW_673260" localSheetId="1" hidden="1">'Budget Fiscal Year View'!#REF!</definedName>
    <definedName name="QB_ROW_673260" localSheetId="4" hidden="1">'Budget Fiscal Year View Bridge '!#REF!</definedName>
    <definedName name="QB_ROW_673260" localSheetId="5" hidden="1">'Budget Summary'!#REF!</definedName>
    <definedName name="QB_ROW_673260" localSheetId="6" hidden="1">'Budget Y1'!#REF!</definedName>
    <definedName name="QB_ROW_673260" localSheetId="2" hidden="1">'Marketing Budget'!#REF!</definedName>
    <definedName name="QB_ROW_674260" localSheetId="1" hidden="1">'Budget Fiscal Year View'!#REF!</definedName>
    <definedName name="QB_ROW_674260" localSheetId="4" hidden="1">'Budget Fiscal Year View Bridge '!#REF!</definedName>
    <definedName name="QB_ROW_674260" localSheetId="5" hidden="1">'Budget Summary'!#REF!</definedName>
    <definedName name="QB_ROW_674260" localSheetId="6" hidden="1">'Budget Y1'!#REF!</definedName>
    <definedName name="QB_ROW_674260" localSheetId="2" hidden="1">'Marketing Budget'!#REF!</definedName>
    <definedName name="QB_ROW_675260" localSheetId="1" hidden="1">'Budget Fiscal Year View'!#REF!</definedName>
    <definedName name="QB_ROW_675260" localSheetId="4" hidden="1">'Budget Fiscal Year View Bridge '!#REF!</definedName>
    <definedName name="QB_ROW_675260" localSheetId="5" hidden="1">'Budget Summary'!#REF!</definedName>
    <definedName name="QB_ROW_675260" localSheetId="6" hidden="1">'Budget Y1'!#REF!</definedName>
    <definedName name="QB_ROW_675260" localSheetId="2" hidden="1">'Marketing Budget'!#REF!</definedName>
    <definedName name="QB_ROW_676260" localSheetId="1" hidden="1">'Budget Fiscal Year View'!#REF!</definedName>
    <definedName name="QB_ROW_676260" localSheetId="4" hidden="1">'Budget Fiscal Year View Bridge '!#REF!</definedName>
    <definedName name="QB_ROW_676260" localSheetId="5" hidden="1">'Budget Summary'!#REF!</definedName>
    <definedName name="QB_ROW_676260" localSheetId="6" hidden="1">'Budget Y1'!#REF!</definedName>
    <definedName name="QB_ROW_676260" localSheetId="2" hidden="1">'Marketing Budget'!#REF!</definedName>
    <definedName name="QB_ROW_677260" localSheetId="1" hidden="1">'Budget Fiscal Year View'!#REF!</definedName>
    <definedName name="QB_ROW_677260" localSheetId="4" hidden="1">'Budget Fiscal Year View Bridge '!#REF!</definedName>
    <definedName name="QB_ROW_677260" localSheetId="5" hidden="1">'Budget Summary'!#REF!</definedName>
    <definedName name="QB_ROW_677260" localSheetId="6" hidden="1">'Budget Y1'!#REF!</definedName>
    <definedName name="QB_ROW_677260" localSheetId="2" hidden="1">'Marketing Budget'!#REF!</definedName>
    <definedName name="QB_ROW_678260" localSheetId="1" hidden="1">'Budget Fiscal Year View'!#REF!</definedName>
    <definedName name="QB_ROW_678260" localSheetId="4" hidden="1">'Budget Fiscal Year View Bridge '!#REF!</definedName>
    <definedName name="QB_ROW_678260" localSheetId="5" hidden="1">'Budget Summary'!#REF!</definedName>
    <definedName name="QB_ROW_678260" localSheetId="6" hidden="1">'Budget Y1'!#REF!</definedName>
    <definedName name="QB_ROW_678260" localSheetId="2" hidden="1">'Marketing Budget'!#REF!</definedName>
    <definedName name="QB_ROW_679060" localSheetId="1" hidden="1">'Budget Fiscal Year View'!#REF!</definedName>
    <definedName name="QB_ROW_679060" localSheetId="4" hidden="1">'Budget Fiscal Year View Bridge '!#REF!</definedName>
    <definedName name="QB_ROW_679060" localSheetId="5" hidden="1">'Budget Summary'!#REF!</definedName>
    <definedName name="QB_ROW_679060" localSheetId="6" hidden="1">'Budget Y1'!#REF!</definedName>
    <definedName name="QB_ROW_679060" localSheetId="2" hidden="1">'Marketing Budget'!#REF!</definedName>
    <definedName name="QB_ROW_679360" localSheetId="1" hidden="1">'Budget Fiscal Year View'!#REF!</definedName>
    <definedName name="QB_ROW_679360" localSheetId="4" hidden="1">'Budget Fiscal Year View Bridge '!#REF!</definedName>
    <definedName name="QB_ROW_679360" localSheetId="5" hidden="1">'Budget Summary'!#REF!</definedName>
    <definedName name="QB_ROW_679360" localSheetId="6" hidden="1">'Budget Y1'!#REF!</definedName>
    <definedName name="QB_ROW_679360" localSheetId="2" hidden="1">'Marketing Budget'!#REF!</definedName>
    <definedName name="QB_ROW_680270" localSheetId="1" hidden="1">'Budget Fiscal Year View'!#REF!</definedName>
    <definedName name="QB_ROW_680270" localSheetId="4" hidden="1">'Budget Fiscal Year View Bridge '!#REF!</definedName>
    <definedName name="QB_ROW_680270" localSheetId="5" hidden="1">'Budget Summary'!#REF!</definedName>
    <definedName name="QB_ROW_680270" localSheetId="6" hidden="1">'Budget Y1'!#REF!</definedName>
    <definedName name="QB_ROW_680270" localSheetId="2" hidden="1">'Marketing Budget'!#REF!</definedName>
    <definedName name="QB_ROW_681270" localSheetId="1" hidden="1">'Budget Fiscal Year View'!#REF!</definedName>
    <definedName name="QB_ROW_681270" localSheetId="4" hidden="1">'Budget Fiscal Year View Bridge '!#REF!</definedName>
    <definedName name="QB_ROW_681270" localSheetId="5" hidden="1">'Budget Summary'!#REF!</definedName>
    <definedName name="QB_ROW_681270" localSheetId="6" hidden="1">'Budget Y1'!#REF!</definedName>
    <definedName name="QB_ROW_681270" localSheetId="2" hidden="1">'Marketing Budget'!#REF!</definedName>
    <definedName name="QB_ROW_682270" localSheetId="1" hidden="1">'Budget Fiscal Year View'!#REF!</definedName>
    <definedName name="QB_ROW_682270" localSheetId="4" hidden="1">'Budget Fiscal Year View Bridge '!#REF!</definedName>
    <definedName name="QB_ROW_682270" localSheetId="5" hidden="1">'Budget Summary'!#REF!</definedName>
    <definedName name="QB_ROW_682270" localSheetId="6" hidden="1">'Budget Y1'!#REF!</definedName>
    <definedName name="QB_ROW_682270" localSheetId="2" hidden="1">'Marketing Budget'!#REF!</definedName>
    <definedName name="QB_ROW_683270" localSheetId="1" hidden="1">'Budget Fiscal Year View'!#REF!</definedName>
    <definedName name="QB_ROW_683270" localSheetId="4" hidden="1">'Budget Fiscal Year View Bridge '!#REF!</definedName>
    <definedName name="QB_ROW_683270" localSheetId="5" hidden="1">'Budget Summary'!#REF!</definedName>
    <definedName name="QB_ROW_683270" localSheetId="6" hidden="1">'Budget Y1'!#REF!</definedName>
    <definedName name="QB_ROW_683270" localSheetId="2" hidden="1">'Marketing Budget'!#REF!</definedName>
    <definedName name="QB_ROW_684260" localSheetId="1" hidden="1">'Budget Fiscal Year View'!$G$16</definedName>
    <definedName name="QB_ROW_684260" localSheetId="4" hidden="1">'Budget Fiscal Year View Bridge '!$G$16</definedName>
    <definedName name="QB_ROW_684260" localSheetId="5" hidden="1">'Budget Summary'!$G$18</definedName>
    <definedName name="QB_ROW_684260" localSheetId="6" hidden="1">'Budget Y1'!$G$15</definedName>
    <definedName name="QB_ROW_684260" localSheetId="2" hidden="1">'Marketing Budget'!$G$16</definedName>
    <definedName name="QB_ROW_685260" localSheetId="1" hidden="1">'Budget Fiscal Year View'!$G$18</definedName>
    <definedName name="QB_ROW_685260" localSheetId="4" hidden="1">'Budget Fiscal Year View Bridge '!$G$18</definedName>
    <definedName name="QB_ROW_685260" localSheetId="5" hidden="1">'Budget Summary'!$G$20</definedName>
    <definedName name="QB_ROW_685260" localSheetId="6" hidden="1">'Budget Y1'!$G$17</definedName>
    <definedName name="QB_ROW_685260" localSheetId="2" hidden="1">'Marketing Budget'!$G$18</definedName>
    <definedName name="QB_ROW_686270" localSheetId="1" hidden="1">'Budget Fiscal Year View'!$H$11</definedName>
    <definedName name="QB_ROW_686270" localSheetId="4" hidden="1">'Budget Fiscal Year View Bridge '!$H$11</definedName>
    <definedName name="QB_ROW_686270" localSheetId="5" hidden="1">'Budget Summary'!$H$13</definedName>
    <definedName name="QB_ROW_686270" localSheetId="6" hidden="1">'Budget Y1'!$H$10</definedName>
    <definedName name="QB_ROW_686270" localSheetId="2" hidden="1">'Marketing Budget'!$H$10</definedName>
    <definedName name="QB_ROW_687270" localSheetId="1" hidden="1">'Budget Fiscal Year View'!#REF!</definedName>
    <definedName name="QB_ROW_687270" localSheetId="4" hidden="1">'Budget Fiscal Year View Bridge '!#REF!</definedName>
    <definedName name="QB_ROW_687270" localSheetId="5" hidden="1">'Budget Summary'!#REF!</definedName>
    <definedName name="QB_ROW_687270" localSheetId="6" hidden="1">'Budget Y1'!#REF!</definedName>
    <definedName name="QB_ROW_687270" localSheetId="2" hidden="1">'Marketing Budget'!#REF!</definedName>
    <definedName name="QB_ROW_688270" localSheetId="1" hidden="1">'Budget Fiscal Year View'!#REF!</definedName>
    <definedName name="QB_ROW_688270" localSheetId="4" hidden="1">'Budget Fiscal Year View Bridge '!#REF!</definedName>
    <definedName name="QB_ROW_688270" localSheetId="5" hidden="1">'Budget Summary'!#REF!</definedName>
    <definedName name="QB_ROW_688270" localSheetId="6" hidden="1">'Budget Y1'!#REF!</definedName>
    <definedName name="QB_ROW_688270" localSheetId="2" hidden="1">'Marketing Budget'!#REF!</definedName>
    <definedName name="QB_ROW_689270" localSheetId="1" hidden="1">'Budget Fiscal Year View'!#REF!</definedName>
    <definedName name="QB_ROW_689270" localSheetId="4" hidden="1">'Budget Fiscal Year View Bridge '!#REF!</definedName>
    <definedName name="QB_ROW_689270" localSheetId="5" hidden="1">'Budget Summary'!#REF!</definedName>
    <definedName name="QB_ROW_689270" localSheetId="6" hidden="1">'Budget Y1'!#REF!</definedName>
    <definedName name="QB_ROW_689270" localSheetId="2" hidden="1">'Marketing Budget'!#REF!</definedName>
    <definedName name="QB_ROW_690270" localSheetId="1" hidden="1">'Budget Fiscal Year View'!#REF!</definedName>
    <definedName name="QB_ROW_690270" localSheetId="4" hidden="1">'Budget Fiscal Year View Bridge '!#REF!</definedName>
    <definedName name="QB_ROW_690270" localSheetId="5" hidden="1">'Budget Summary'!#REF!</definedName>
    <definedName name="QB_ROW_690270" localSheetId="6" hidden="1">'Budget Y1'!#REF!</definedName>
    <definedName name="QB_ROW_690270" localSheetId="2" hidden="1">'Marketing Budget'!#REF!</definedName>
    <definedName name="QB_ROW_691270" localSheetId="1" hidden="1">'Budget Fiscal Year View'!#REF!</definedName>
    <definedName name="QB_ROW_691270" localSheetId="4" hidden="1">'Budget Fiscal Year View Bridge '!#REF!</definedName>
    <definedName name="QB_ROW_691270" localSheetId="5" hidden="1">'Budget Summary'!#REF!</definedName>
    <definedName name="QB_ROW_691270" localSheetId="6" hidden="1">'Budget Y1'!#REF!</definedName>
    <definedName name="QB_ROW_691270" localSheetId="2" hidden="1">'Marketing Budget'!#REF!</definedName>
    <definedName name="QB_ROW_692270" localSheetId="1" hidden="1">'Budget Fiscal Year View'!#REF!</definedName>
    <definedName name="QB_ROW_692270" localSheetId="4" hidden="1">'Budget Fiscal Year View Bridge '!#REF!</definedName>
    <definedName name="QB_ROW_692270" localSheetId="5" hidden="1">'Budget Summary'!#REF!</definedName>
    <definedName name="QB_ROW_692270" localSheetId="6" hidden="1">'Budget Y1'!#REF!</definedName>
    <definedName name="QB_ROW_692270" localSheetId="2" hidden="1">'Marketing Budget'!#REF!</definedName>
    <definedName name="QB_ROW_7040" localSheetId="1" hidden="1">'Budget Fiscal Year View'!#REF!</definedName>
    <definedName name="QB_ROW_7040" localSheetId="4" hidden="1">'Budget Fiscal Year View Bridge '!#REF!</definedName>
    <definedName name="QB_ROW_7040" localSheetId="5" hidden="1">'Budget Summary'!#REF!</definedName>
    <definedName name="QB_ROW_7040" localSheetId="6" hidden="1">'Budget Y1'!#REF!</definedName>
    <definedName name="QB_ROW_7040" localSheetId="2" hidden="1">'Marketing Budget'!#REF!</definedName>
    <definedName name="QB_ROW_720050" localSheetId="1" hidden="1">'Budget Fiscal Year View'!#REF!</definedName>
    <definedName name="QB_ROW_720050" localSheetId="4" hidden="1">'Budget Fiscal Year View Bridge '!#REF!</definedName>
    <definedName name="QB_ROW_720050" localSheetId="5" hidden="1">'Budget Summary'!#REF!</definedName>
    <definedName name="QB_ROW_720050" localSheetId="6" hidden="1">'Budget Y1'!#REF!</definedName>
    <definedName name="QB_ROW_720050" localSheetId="2" hidden="1">'Marketing Budget'!#REF!</definedName>
    <definedName name="QB_ROW_720350" localSheetId="1" hidden="1">'Budget Fiscal Year View'!#REF!</definedName>
    <definedName name="QB_ROW_720350" localSheetId="4" hidden="1">'Budget Fiscal Year View Bridge '!#REF!</definedName>
    <definedName name="QB_ROW_720350" localSheetId="5" hidden="1">'Budget Summary'!#REF!</definedName>
    <definedName name="QB_ROW_720350" localSheetId="6" hidden="1">'Budget Y1'!#REF!</definedName>
    <definedName name="QB_ROW_720350" localSheetId="2" hidden="1">'Marketing Budget'!#REF!</definedName>
    <definedName name="QB_ROW_721260" localSheetId="1" hidden="1">'Budget Fiscal Year View'!#REF!</definedName>
    <definedName name="QB_ROW_721260" localSheetId="4" hidden="1">'Budget Fiscal Year View Bridge '!#REF!</definedName>
    <definedName name="QB_ROW_721260" localSheetId="5" hidden="1">'Budget Summary'!#REF!</definedName>
    <definedName name="QB_ROW_721260" localSheetId="6" hidden="1">'Budget Y1'!#REF!</definedName>
    <definedName name="QB_ROW_721260" localSheetId="2" hidden="1">'Marketing Budget'!#REF!</definedName>
    <definedName name="QB_ROW_722060" localSheetId="1" hidden="1">'Budget Fiscal Year View'!#REF!</definedName>
    <definedName name="QB_ROW_722060" localSheetId="4" hidden="1">'Budget Fiscal Year View Bridge '!#REF!</definedName>
    <definedName name="QB_ROW_722060" localSheetId="5" hidden="1">'Budget Summary'!#REF!</definedName>
    <definedName name="QB_ROW_722060" localSheetId="6" hidden="1">'Budget Y1'!#REF!</definedName>
    <definedName name="QB_ROW_722060" localSheetId="2" hidden="1">'Marketing Budget'!#REF!</definedName>
    <definedName name="QB_ROW_722360" localSheetId="1" hidden="1">'Budget Fiscal Year View'!#REF!</definedName>
    <definedName name="QB_ROW_722360" localSheetId="4" hidden="1">'Budget Fiscal Year View Bridge '!#REF!</definedName>
    <definedName name="QB_ROW_722360" localSheetId="5" hidden="1">'Budget Summary'!#REF!</definedName>
    <definedName name="QB_ROW_722360" localSheetId="6" hidden="1">'Budget Y1'!#REF!</definedName>
    <definedName name="QB_ROW_722360" localSheetId="2" hidden="1">'Marketing Budget'!#REF!</definedName>
    <definedName name="QB_ROW_723270" localSheetId="1" hidden="1">'Budget Fiscal Year View'!#REF!</definedName>
    <definedName name="QB_ROW_723270" localSheetId="4" hidden="1">'Budget Fiscal Year View Bridge '!#REF!</definedName>
    <definedName name="QB_ROW_723270" localSheetId="5" hidden="1">'Budget Summary'!#REF!</definedName>
    <definedName name="QB_ROW_723270" localSheetId="6" hidden="1">'Budget Y1'!#REF!</definedName>
    <definedName name="QB_ROW_723270" localSheetId="2" hidden="1">'Marketing Budget'!#REF!</definedName>
    <definedName name="QB_ROW_724270" localSheetId="1" hidden="1">'Budget Fiscal Year View'!#REF!</definedName>
    <definedName name="QB_ROW_724270" localSheetId="4" hidden="1">'Budget Fiscal Year View Bridge '!#REF!</definedName>
    <definedName name="QB_ROW_724270" localSheetId="5" hidden="1">'Budget Summary'!#REF!</definedName>
    <definedName name="QB_ROW_724270" localSheetId="6" hidden="1">'Budget Y1'!#REF!</definedName>
    <definedName name="QB_ROW_724270" localSheetId="2" hidden="1">'Marketing Budget'!#REF!</definedName>
    <definedName name="QB_ROW_725270" localSheetId="1" hidden="1">'Budget Fiscal Year View'!#REF!</definedName>
    <definedName name="QB_ROW_725270" localSheetId="4" hidden="1">'Budget Fiscal Year View Bridge '!#REF!</definedName>
    <definedName name="QB_ROW_725270" localSheetId="5" hidden="1">'Budget Summary'!#REF!</definedName>
    <definedName name="QB_ROW_725270" localSheetId="6" hidden="1">'Budget Y1'!#REF!</definedName>
    <definedName name="QB_ROW_725270" localSheetId="2" hidden="1">'Marketing Budget'!#REF!</definedName>
    <definedName name="QB_ROW_726270" localSheetId="1" hidden="1">'Budget Fiscal Year View'!#REF!</definedName>
    <definedName name="QB_ROW_726270" localSheetId="4" hidden="1">'Budget Fiscal Year View Bridge '!#REF!</definedName>
    <definedName name="QB_ROW_726270" localSheetId="5" hidden="1">'Budget Summary'!#REF!</definedName>
    <definedName name="QB_ROW_726270" localSheetId="6" hidden="1">'Budget Y1'!#REF!</definedName>
    <definedName name="QB_ROW_726270" localSheetId="2" hidden="1">'Marketing Budget'!#REF!</definedName>
    <definedName name="QB_ROW_727260" localSheetId="1" hidden="1">'Budget Fiscal Year View'!#REF!</definedName>
    <definedName name="QB_ROW_727260" localSheetId="4" hidden="1">'Budget Fiscal Year View Bridge '!#REF!</definedName>
    <definedName name="QB_ROW_727260" localSheetId="5" hidden="1">'Budget Summary'!#REF!</definedName>
    <definedName name="QB_ROW_727260" localSheetId="6" hidden="1">'Budget Y1'!#REF!</definedName>
    <definedName name="QB_ROW_727260" localSheetId="2" hidden="1">'Marketing Budget'!#REF!</definedName>
    <definedName name="QB_ROW_728060" localSheetId="1" hidden="1">'Budget Fiscal Year View'!#REF!</definedName>
    <definedName name="QB_ROW_728060" localSheetId="4" hidden="1">'Budget Fiscal Year View Bridge '!#REF!</definedName>
    <definedName name="QB_ROW_728060" localSheetId="5" hidden="1">'Budget Summary'!#REF!</definedName>
    <definedName name="QB_ROW_728060" localSheetId="6" hidden="1">'Budget Y1'!#REF!</definedName>
    <definedName name="QB_ROW_728060" localSheetId="2" hidden="1">'Marketing Budget'!#REF!</definedName>
    <definedName name="QB_ROW_728360" localSheetId="1" hidden="1">'Budget Fiscal Year View'!#REF!</definedName>
    <definedName name="QB_ROW_728360" localSheetId="4" hidden="1">'Budget Fiscal Year View Bridge '!#REF!</definedName>
    <definedName name="QB_ROW_728360" localSheetId="5" hidden="1">'Budget Summary'!#REF!</definedName>
    <definedName name="QB_ROW_728360" localSheetId="6" hidden="1">'Budget Y1'!#REF!</definedName>
    <definedName name="QB_ROW_728360" localSheetId="2" hidden="1">'Marketing Budget'!#REF!</definedName>
    <definedName name="QB_ROW_729270" localSheetId="1" hidden="1">'Budget Fiscal Year View'!#REF!</definedName>
    <definedName name="QB_ROW_729270" localSheetId="4" hidden="1">'Budget Fiscal Year View Bridge '!#REF!</definedName>
    <definedName name="QB_ROW_729270" localSheetId="5" hidden="1">'Budget Summary'!#REF!</definedName>
    <definedName name="QB_ROW_729270" localSheetId="6" hidden="1">'Budget Y1'!#REF!</definedName>
    <definedName name="QB_ROW_729270" localSheetId="2" hidden="1">'Marketing Budget'!#REF!</definedName>
    <definedName name="QB_ROW_730270" localSheetId="1" hidden="1">'Budget Fiscal Year View'!#REF!</definedName>
    <definedName name="QB_ROW_730270" localSheetId="4" hidden="1">'Budget Fiscal Year View Bridge '!#REF!</definedName>
    <definedName name="QB_ROW_730270" localSheetId="5" hidden="1">'Budget Summary'!#REF!</definedName>
    <definedName name="QB_ROW_730270" localSheetId="6" hidden="1">'Budget Y1'!#REF!</definedName>
    <definedName name="QB_ROW_730270" localSheetId="2" hidden="1">'Marketing Budget'!#REF!</definedName>
    <definedName name="QB_ROW_731270" localSheetId="1" hidden="1">'Budget Fiscal Year View'!#REF!</definedName>
    <definedName name="QB_ROW_731270" localSheetId="4" hidden="1">'Budget Fiscal Year View Bridge '!#REF!</definedName>
    <definedName name="QB_ROW_731270" localSheetId="5" hidden="1">'Budget Summary'!#REF!</definedName>
    <definedName name="QB_ROW_731270" localSheetId="6" hidden="1">'Budget Y1'!#REF!</definedName>
    <definedName name="QB_ROW_731270" localSheetId="2" hidden="1">'Marketing Budget'!#REF!</definedName>
    <definedName name="QB_ROW_732270" localSheetId="1" hidden="1">'Budget Fiscal Year View'!#REF!</definedName>
    <definedName name="QB_ROW_732270" localSheetId="4" hidden="1">'Budget Fiscal Year View Bridge '!#REF!</definedName>
    <definedName name="QB_ROW_732270" localSheetId="5" hidden="1">'Budget Summary'!#REF!</definedName>
    <definedName name="QB_ROW_732270" localSheetId="6" hidden="1">'Budget Y1'!#REF!</definedName>
    <definedName name="QB_ROW_732270" localSheetId="2" hidden="1">'Marketing Budget'!#REF!</definedName>
    <definedName name="QB_ROW_73240" localSheetId="1" hidden="1">'Budget Fiscal Year View'!#REF!</definedName>
    <definedName name="QB_ROW_73240" localSheetId="4" hidden="1">'Budget Fiscal Year View Bridge '!#REF!</definedName>
    <definedName name="QB_ROW_73240" localSheetId="5" hidden="1">'Budget Summary'!#REF!</definedName>
    <definedName name="QB_ROW_73240" localSheetId="6" hidden="1">'Budget Y1'!#REF!</definedName>
    <definedName name="QB_ROW_73240" localSheetId="2" hidden="1">'Marketing Budget'!#REF!</definedName>
    <definedName name="QB_ROW_733060" localSheetId="1" hidden="1">'Budget Fiscal Year View'!#REF!</definedName>
    <definedName name="QB_ROW_733060" localSheetId="4" hidden="1">'Budget Fiscal Year View Bridge '!#REF!</definedName>
    <definedName name="QB_ROW_733060" localSheetId="5" hidden="1">'Budget Summary'!#REF!</definedName>
    <definedName name="QB_ROW_733060" localSheetId="6" hidden="1">'Budget Y1'!#REF!</definedName>
    <definedName name="QB_ROW_733060" localSheetId="2" hidden="1">'Marketing Budget'!#REF!</definedName>
    <definedName name="QB_ROW_733360" localSheetId="1" hidden="1">'Budget Fiscal Year View'!#REF!</definedName>
    <definedName name="QB_ROW_733360" localSheetId="4" hidden="1">'Budget Fiscal Year View Bridge '!#REF!</definedName>
    <definedName name="QB_ROW_733360" localSheetId="5" hidden="1">'Budget Summary'!#REF!</definedName>
    <definedName name="QB_ROW_733360" localSheetId="6" hidden="1">'Budget Y1'!#REF!</definedName>
    <definedName name="QB_ROW_733360" localSheetId="2" hidden="1">'Marketing Budget'!#REF!</definedName>
    <definedName name="QB_ROW_7340" localSheetId="1" hidden="1">'Budget Fiscal Year View'!#REF!</definedName>
    <definedName name="QB_ROW_7340" localSheetId="4" hidden="1">'Budget Fiscal Year View Bridge '!#REF!</definedName>
    <definedName name="QB_ROW_7340" localSheetId="5" hidden="1">'Budget Summary'!#REF!</definedName>
    <definedName name="QB_ROW_7340" localSheetId="6" hidden="1">'Budget Y1'!#REF!</definedName>
    <definedName name="QB_ROW_7340" localSheetId="2" hidden="1">'Marketing Budget'!#REF!</definedName>
    <definedName name="QB_ROW_734270" localSheetId="1" hidden="1">'Budget Fiscal Year View'!#REF!</definedName>
    <definedName name="QB_ROW_734270" localSheetId="4" hidden="1">'Budget Fiscal Year View Bridge '!#REF!</definedName>
    <definedName name="QB_ROW_734270" localSheetId="5" hidden="1">'Budget Summary'!#REF!</definedName>
    <definedName name="QB_ROW_734270" localSheetId="6" hidden="1">'Budget Y1'!#REF!</definedName>
    <definedName name="QB_ROW_734270" localSheetId="2" hidden="1">'Marketing Budget'!#REF!</definedName>
    <definedName name="QB_ROW_735270" localSheetId="1" hidden="1">'Budget Fiscal Year View'!#REF!</definedName>
    <definedName name="QB_ROW_735270" localSheetId="4" hidden="1">'Budget Fiscal Year View Bridge '!#REF!</definedName>
    <definedName name="QB_ROW_735270" localSheetId="5" hidden="1">'Budget Summary'!#REF!</definedName>
    <definedName name="QB_ROW_735270" localSheetId="6" hidden="1">'Budget Y1'!#REF!</definedName>
    <definedName name="QB_ROW_735270" localSheetId="2" hidden="1">'Marketing Budget'!#REF!</definedName>
    <definedName name="QB_ROW_736270" localSheetId="1" hidden="1">'Budget Fiscal Year View'!#REF!</definedName>
    <definedName name="QB_ROW_736270" localSheetId="4" hidden="1">'Budget Fiscal Year View Bridge '!#REF!</definedName>
    <definedName name="QB_ROW_736270" localSheetId="5" hidden="1">'Budget Summary'!#REF!</definedName>
    <definedName name="QB_ROW_736270" localSheetId="6" hidden="1">'Budget Y1'!#REF!</definedName>
    <definedName name="QB_ROW_736270" localSheetId="2" hidden="1">'Marketing Budget'!#REF!</definedName>
    <definedName name="QB_ROW_737270" localSheetId="1" hidden="1">'Budget Fiscal Year View'!#REF!</definedName>
    <definedName name="QB_ROW_737270" localSheetId="4" hidden="1">'Budget Fiscal Year View Bridge '!#REF!</definedName>
    <definedName name="QB_ROW_737270" localSheetId="5" hidden="1">'Budget Summary'!#REF!</definedName>
    <definedName name="QB_ROW_737270" localSheetId="6" hidden="1">'Budget Y1'!#REF!</definedName>
    <definedName name="QB_ROW_737270" localSheetId="2" hidden="1">'Marketing Budget'!#REF!</definedName>
    <definedName name="QB_ROW_738260" localSheetId="1" hidden="1">'Budget Fiscal Year View'!#REF!</definedName>
    <definedName name="QB_ROW_738260" localSheetId="4" hidden="1">'Budget Fiscal Year View Bridge '!#REF!</definedName>
    <definedName name="QB_ROW_738260" localSheetId="5" hidden="1">'Budget Summary'!#REF!</definedName>
    <definedName name="QB_ROW_738260" localSheetId="6" hidden="1">'Budget Y1'!#REF!</definedName>
    <definedName name="QB_ROW_738260" localSheetId="2" hidden="1">'Marketing Budget'!#REF!</definedName>
    <definedName name="QB_ROW_739050" localSheetId="1" hidden="1">'Budget Fiscal Year View'!#REF!</definedName>
    <definedName name="QB_ROW_739050" localSheetId="4" hidden="1">'Budget Fiscal Year View Bridge '!#REF!</definedName>
    <definedName name="QB_ROW_739050" localSheetId="5" hidden="1">'Budget Summary'!#REF!</definedName>
    <definedName name="QB_ROW_739050" localSheetId="6" hidden="1">'Budget Y1'!#REF!</definedName>
    <definedName name="QB_ROW_739050" localSheetId="2" hidden="1">'Marketing Budget'!#REF!</definedName>
    <definedName name="QB_ROW_739350" localSheetId="1" hidden="1">'Budget Fiscal Year View'!#REF!</definedName>
    <definedName name="QB_ROW_739350" localSheetId="4" hidden="1">'Budget Fiscal Year View Bridge '!#REF!</definedName>
    <definedName name="QB_ROW_739350" localSheetId="5" hidden="1">'Budget Summary'!#REF!</definedName>
    <definedName name="QB_ROW_739350" localSheetId="6" hidden="1">'Budget Y1'!#REF!</definedName>
    <definedName name="QB_ROW_739350" localSheetId="2" hidden="1">'Marketing Budget'!#REF!</definedName>
    <definedName name="QB_ROW_740260" localSheetId="1" hidden="1">'Budget Fiscal Year View'!#REF!</definedName>
    <definedName name="QB_ROW_740260" localSheetId="4" hidden="1">'Budget Fiscal Year View Bridge '!#REF!</definedName>
    <definedName name="QB_ROW_740260" localSheetId="5" hidden="1">'Budget Summary'!#REF!</definedName>
    <definedName name="QB_ROW_740260" localSheetId="6" hidden="1">'Budget Y1'!#REF!</definedName>
    <definedName name="QB_ROW_740260" localSheetId="2" hidden="1">'Marketing Budget'!#REF!</definedName>
    <definedName name="QB_ROW_741060" localSheetId="1" hidden="1">'Budget Fiscal Year View'!#REF!</definedName>
    <definedName name="QB_ROW_741060" localSheetId="4" hidden="1">'Budget Fiscal Year View Bridge '!#REF!</definedName>
    <definedName name="QB_ROW_741060" localSheetId="5" hidden="1">'Budget Summary'!#REF!</definedName>
    <definedName name="QB_ROW_741060" localSheetId="6" hidden="1">'Budget Y1'!#REF!</definedName>
    <definedName name="QB_ROW_741060" localSheetId="2" hidden="1">'Marketing Budget'!#REF!</definedName>
    <definedName name="QB_ROW_741360" localSheetId="1" hidden="1">'Budget Fiscal Year View'!#REF!</definedName>
    <definedName name="QB_ROW_741360" localSheetId="4" hidden="1">'Budget Fiscal Year View Bridge '!#REF!</definedName>
    <definedName name="QB_ROW_741360" localSheetId="5" hidden="1">'Budget Summary'!#REF!</definedName>
    <definedName name="QB_ROW_741360" localSheetId="6" hidden="1">'Budget Y1'!#REF!</definedName>
    <definedName name="QB_ROW_741360" localSheetId="2" hidden="1">'Marketing Budget'!#REF!</definedName>
    <definedName name="QB_ROW_742270" localSheetId="1" hidden="1">'Budget Fiscal Year View'!#REF!</definedName>
    <definedName name="QB_ROW_742270" localSheetId="4" hidden="1">'Budget Fiscal Year View Bridge '!#REF!</definedName>
    <definedName name="QB_ROW_742270" localSheetId="5" hidden="1">'Budget Summary'!#REF!</definedName>
    <definedName name="QB_ROW_742270" localSheetId="6" hidden="1">'Budget Y1'!#REF!</definedName>
    <definedName name="QB_ROW_742270" localSheetId="2" hidden="1">'Marketing Budget'!#REF!</definedName>
    <definedName name="QB_ROW_743270" localSheetId="1" hidden="1">'Budget Fiscal Year View'!#REF!</definedName>
    <definedName name="QB_ROW_743270" localSheetId="4" hidden="1">'Budget Fiscal Year View Bridge '!#REF!</definedName>
    <definedName name="QB_ROW_743270" localSheetId="5" hidden="1">'Budget Summary'!#REF!</definedName>
    <definedName name="QB_ROW_743270" localSheetId="6" hidden="1">'Budget Y1'!#REF!</definedName>
    <definedName name="QB_ROW_743270" localSheetId="2" hidden="1">'Marketing Budget'!#REF!</definedName>
    <definedName name="QB_ROW_744270" localSheetId="1" hidden="1">'Budget Fiscal Year View'!#REF!</definedName>
    <definedName name="QB_ROW_744270" localSheetId="4" hidden="1">'Budget Fiscal Year View Bridge '!#REF!</definedName>
    <definedName name="QB_ROW_744270" localSheetId="5" hidden="1">'Budget Summary'!#REF!</definedName>
    <definedName name="QB_ROW_744270" localSheetId="6" hidden="1">'Budget Y1'!#REF!</definedName>
    <definedName name="QB_ROW_744270" localSheetId="2" hidden="1">'Marketing Budget'!#REF!</definedName>
    <definedName name="QB_ROW_745270" localSheetId="1" hidden="1">'Budget Fiscal Year View'!#REF!</definedName>
    <definedName name="QB_ROW_745270" localSheetId="4" hidden="1">'Budget Fiscal Year View Bridge '!#REF!</definedName>
    <definedName name="QB_ROW_745270" localSheetId="5" hidden="1">'Budget Summary'!#REF!</definedName>
    <definedName name="QB_ROW_745270" localSheetId="6" hidden="1">'Budget Y1'!#REF!</definedName>
    <definedName name="QB_ROW_745270" localSheetId="2" hidden="1">'Marketing Budget'!#REF!</definedName>
    <definedName name="QB_ROW_746060" localSheetId="1" hidden="1">'Budget Fiscal Year View'!#REF!</definedName>
    <definedName name="QB_ROW_746060" localSheetId="4" hidden="1">'Budget Fiscal Year View Bridge '!#REF!</definedName>
    <definedName name="QB_ROW_746060" localSheetId="5" hidden="1">'Budget Summary'!#REF!</definedName>
    <definedName name="QB_ROW_746060" localSheetId="6" hidden="1">'Budget Y1'!#REF!</definedName>
    <definedName name="QB_ROW_746060" localSheetId="2" hidden="1">'Marketing Budget'!#REF!</definedName>
    <definedName name="QB_ROW_746360" localSheetId="1" hidden="1">'Budget Fiscal Year View'!#REF!</definedName>
    <definedName name="QB_ROW_746360" localSheetId="4" hidden="1">'Budget Fiscal Year View Bridge '!#REF!</definedName>
    <definedName name="QB_ROW_746360" localSheetId="5" hidden="1">'Budget Summary'!#REF!</definedName>
    <definedName name="QB_ROW_746360" localSheetId="6" hidden="1">'Budget Y1'!#REF!</definedName>
    <definedName name="QB_ROW_746360" localSheetId="2" hidden="1">'Marketing Budget'!#REF!</definedName>
    <definedName name="QB_ROW_747270" localSheetId="1" hidden="1">'Budget Fiscal Year View'!#REF!</definedName>
    <definedName name="QB_ROW_747270" localSheetId="4" hidden="1">'Budget Fiscal Year View Bridge '!#REF!</definedName>
    <definedName name="QB_ROW_747270" localSheetId="5" hidden="1">'Budget Summary'!#REF!</definedName>
    <definedName name="QB_ROW_747270" localSheetId="6" hidden="1">'Budget Y1'!#REF!</definedName>
    <definedName name="QB_ROW_747270" localSheetId="2" hidden="1">'Marketing Budget'!#REF!</definedName>
    <definedName name="QB_ROW_748270" localSheetId="1" hidden="1">'Budget Fiscal Year View'!#REF!</definedName>
    <definedName name="QB_ROW_748270" localSheetId="4" hidden="1">'Budget Fiscal Year View Bridge '!#REF!</definedName>
    <definedName name="QB_ROW_748270" localSheetId="5" hidden="1">'Budget Summary'!#REF!</definedName>
    <definedName name="QB_ROW_748270" localSheetId="6" hidden="1">'Budget Y1'!#REF!</definedName>
    <definedName name="QB_ROW_748270" localSheetId="2" hidden="1">'Marketing Budget'!#REF!</definedName>
    <definedName name="QB_ROW_749270" localSheetId="1" hidden="1">'Budget Fiscal Year View'!#REF!</definedName>
    <definedName name="QB_ROW_749270" localSheetId="4" hidden="1">'Budget Fiscal Year View Bridge '!#REF!</definedName>
    <definedName name="QB_ROW_749270" localSheetId="5" hidden="1">'Budget Summary'!#REF!</definedName>
    <definedName name="QB_ROW_749270" localSheetId="6" hidden="1">'Budget Y1'!#REF!</definedName>
    <definedName name="QB_ROW_749270" localSheetId="2" hidden="1">'Marketing Budget'!#REF!</definedName>
    <definedName name="QB_ROW_750270" localSheetId="1" hidden="1">'Budget Fiscal Year View'!#REF!</definedName>
    <definedName name="QB_ROW_750270" localSheetId="4" hidden="1">'Budget Fiscal Year View Bridge '!#REF!</definedName>
    <definedName name="QB_ROW_750270" localSheetId="5" hidden="1">'Budget Summary'!#REF!</definedName>
    <definedName name="QB_ROW_750270" localSheetId="6" hidden="1">'Budget Y1'!#REF!</definedName>
    <definedName name="QB_ROW_750270" localSheetId="2" hidden="1">'Marketing Budget'!#REF!</definedName>
    <definedName name="QB_ROW_751260" localSheetId="1" hidden="1">'Budget Fiscal Year View'!#REF!</definedName>
    <definedName name="QB_ROW_751260" localSheetId="4" hidden="1">'Budget Fiscal Year View Bridge '!#REF!</definedName>
    <definedName name="QB_ROW_751260" localSheetId="5" hidden="1">'Budget Summary'!#REF!</definedName>
    <definedName name="QB_ROW_751260" localSheetId="6" hidden="1">'Budget Y1'!#REF!</definedName>
    <definedName name="QB_ROW_751260" localSheetId="2" hidden="1">'Marketing Budget'!#REF!</definedName>
    <definedName name="QB_ROW_752060" localSheetId="1" hidden="1">'Budget Fiscal Year View'!#REF!</definedName>
    <definedName name="QB_ROW_752060" localSheetId="4" hidden="1">'Budget Fiscal Year View Bridge '!#REF!</definedName>
    <definedName name="QB_ROW_752060" localSheetId="5" hidden="1">'Budget Summary'!#REF!</definedName>
    <definedName name="QB_ROW_752060" localSheetId="6" hidden="1">'Budget Y1'!#REF!</definedName>
    <definedName name="QB_ROW_752060" localSheetId="2" hidden="1">'Marketing Budget'!#REF!</definedName>
    <definedName name="QB_ROW_752360" localSheetId="1" hidden="1">'Budget Fiscal Year View'!#REF!</definedName>
    <definedName name="QB_ROW_752360" localSheetId="4" hidden="1">'Budget Fiscal Year View Bridge '!#REF!</definedName>
    <definedName name="QB_ROW_752360" localSheetId="5" hidden="1">'Budget Summary'!#REF!</definedName>
    <definedName name="QB_ROW_752360" localSheetId="6" hidden="1">'Budget Y1'!#REF!</definedName>
    <definedName name="QB_ROW_752360" localSheetId="2" hidden="1">'Marketing Budget'!#REF!</definedName>
    <definedName name="QB_ROW_753270" localSheetId="1" hidden="1">'Budget Fiscal Year View'!#REF!</definedName>
    <definedName name="QB_ROW_753270" localSheetId="4" hidden="1">'Budget Fiscal Year View Bridge '!#REF!</definedName>
    <definedName name="QB_ROW_753270" localSheetId="5" hidden="1">'Budget Summary'!#REF!</definedName>
    <definedName name="QB_ROW_753270" localSheetId="6" hidden="1">'Budget Y1'!#REF!</definedName>
    <definedName name="QB_ROW_753270" localSheetId="2" hidden="1">'Marketing Budget'!#REF!</definedName>
    <definedName name="QB_ROW_754270" localSheetId="1" hidden="1">'Budget Fiscal Year View'!#REF!</definedName>
    <definedName name="QB_ROW_754270" localSheetId="4" hidden="1">'Budget Fiscal Year View Bridge '!#REF!</definedName>
    <definedName name="QB_ROW_754270" localSheetId="5" hidden="1">'Budget Summary'!#REF!</definedName>
    <definedName name="QB_ROW_754270" localSheetId="6" hidden="1">'Budget Y1'!#REF!</definedName>
    <definedName name="QB_ROW_754270" localSheetId="2" hidden="1">'Marketing Budget'!#REF!</definedName>
    <definedName name="QB_ROW_755270" localSheetId="1" hidden="1">'Budget Fiscal Year View'!#REF!</definedName>
    <definedName name="QB_ROW_755270" localSheetId="4" hidden="1">'Budget Fiscal Year View Bridge '!#REF!</definedName>
    <definedName name="QB_ROW_755270" localSheetId="5" hidden="1">'Budget Summary'!#REF!</definedName>
    <definedName name="QB_ROW_755270" localSheetId="6" hidden="1">'Budget Y1'!#REF!</definedName>
    <definedName name="QB_ROW_755270" localSheetId="2" hidden="1">'Marketing Budget'!#REF!</definedName>
    <definedName name="QB_ROW_756270" localSheetId="1" hidden="1">'Budget Fiscal Year View'!#REF!</definedName>
    <definedName name="QB_ROW_756270" localSheetId="4" hidden="1">'Budget Fiscal Year View Bridge '!#REF!</definedName>
    <definedName name="QB_ROW_756270" localSheetId="5" hidden="1">'Budget Summary'!#REF!</definedName>
    <definedName name="QB_ROW_756270" localSheetId="6" hidden="1">'Budget Y1'!#REF!</definedName>
    <definedName name="QB_ROW_756270" localSheetId="2" hidden="1">'Marketing Budget'!#REF!</definedName>
    <definedName name="QB_ROW_757260" localSheetId="1" hidden="1">'Budget Fiscal Year View'!#REF!</definedName>
    <definedName name="QB_ROW_757260" localSheetId="4" hidden="1">'Budget Fiscal Year View Bridge '!#REF!</definedName>
    <definedName name="QB_ROW_757260" localSheetId="5" hidden="1">'Budget Summary'!#REF!</definedName>
    <definedName name="QB_ROW_757260" localSheetId="6" hidden="1">'Budget Y1'!#REF!</definedName>
    <definedName name="QB_ROW_757260" localSheetId="2" hidden="1">'Marketing Budget'!#REF!</definedName>
    <definedName name="QB_ROW_758050" localSheetId="1" hidden="1">'Budget Fiscal Year View'!#REF!</definedName>
    <definedName name="QB_ROW_758050" localSheetId="4" hidden="1">'Budget Fiscal Year View Bridge '!#REF!</definedName>
    <definedName name="QB_ROW_758050" localSheetId="5" hidden="1">'Budget Summary'!#REF!</definedName>
    <definedName name="QB_ROW_758050" localSheetId="6" hidden="1">'Budget Y1'!#REF!</definedName>
    <definedName name="QB_ROW_758050" localSheetId="2" hidden="1">'Marketing Budget'!#REF!</definedName>
    <definedName name="QB_ROW_758350" localSheetId="1" hidden="1">'Budget Fiscal Year View'!#REF!</definedName>
    <definedName name="QB_ROW_758350" localSheetId="4" hidden="1">'Budget Fiscal Year View Bridge '!#REF!</definedName>
    <definedName name="QB_ROW_758350" localSheetId="5" hidden="1">'Budget Summary'!#REF!</definedName>
    <definedName name="QB_ROW_758350" localSheetId="6" hidden="1">'Budget Y1'!#REF!</definedName>
    <definedName name="QB_ROW_758350" localSheetId="2" hidden="1">'Marketing Budget'!#REF!</definedName>
    <definedName name="QB_ROW_759260" localSheetId="1" hidden="1">'Budget Fiscal Year View'!#REF!</definedName>
    <definedName name="QB_ROW_759260" localSheetId="4" hidden="1">'Budget Fiscal Year View Bridge '!#REF!</definedName>
    <definedName name="QB_ROW_759260" localSheetId="5" hidden="1">'Budget Summary'!#REF!</definedName>
    <definedName name="QB_ROW_759260" localSheetId="6" hidden="1">'Budget Y1'!#REF!</definedName>
    <definedName name="QB_ROW_759260" localSheetId="2" hidden="1">'Marketing Budget'!#REF!</definedName>
    <definedName name="QB_ROW_760060" localSheetId="1" hidden="1">'Budget Fiscal Year View'!#REF!</definedName>
    <definedName name="QB_ROW_760060" localSheetId="4" hidden="1">'Budget Fiscal Year View Bridge '!#REF!</definedName>
    <definedName name="QB_ROW_760060" localSheetId="5" hidden="1">'Budget Summary'!#REF!</definedName>
    <definedName name="QB_ROW_760060" localSheetId="6" hidden="1">'Budget Y1'!#REF!</definedName>
    <definedName name="QB_ROW_760060" localSheetId="2" hidden="1">'Marketing Budget'!#REF!</definedName>
    <definedName name="QB_ROW_760360" localSheetId="1" hidden="1">'Budget Fiscal Year View'!#REF!</definedName>
    <definedName name="QB_ROW_760360" localSheetId="4" hidden="1">'Budget Fiscal Year View Bridge '!#REF!</definedName>
    <definedName name="QB_ROW_760360" localSheetId="5" hidden="1">'Budget Summary'!#REF!</definedName>
    <definedName name="QB_ROW_760360" localSheetId="6" hidden="1">'Budget Y1'!#REF!</definedName>
    <definedName name="QB_ROW_760360" localSheetId="2" hidden="1">'Marketing Budget'!#REF!</definedName>
    <definedName name="QB_ROW_761270" localSheetId="1" hidden="1">'Budget Fiscal Year View'!#REF!</definedName>
    <definedName name="QB_ROW_761270" localSheetId="4" hidden="1">'Budget Fiscal Year View Bridge '!#REF!</definedName>
    <definedName name="QB_ROW_761270" localSheetId="5" hidden="1">'Budget Summary'!#REF!</definedName>
    <definedName name="QB_ROW_761270" localSheetId="6" hidden="1">'Budget Y1'!#REF!</definedName>
    <definedName name="QB_ROW_761270" localSheetId="2" hidden="1">'Marketing Budget'!#REF!</definedName>
    <definedName name="QB_ROW_762270" localSheetId="1" hidden="1">'Budget Fiscal Year View'!#REF!</definedName>
    <definedName name="QB_ROW_762270" localSheetId="4" hidden="1">'Budget Fiscal Year View Bridge '!#REF!</definedName>
    <definedName name="QB_ROW_762270" localSheetId="5" hidden="1">'Budget Summary'!#REF!</definedName>
    <definedName name="QB_ROW_762270" localSheetId="6" hidden="1">'Budget Y1'!#REF!</definedName>
    <definedName name="QB_ROW_762270" localSheetId="2" hidden="1">'Marketing Budget'!#REF!</definedName>
    <definedName name="QB_ROW_763270" localSheetId="1" hidden="1">'Budget Fiscal Year View'!#REF!</definedName>
    <definedName name="QB_ROW_763270" localSheetId="4" hidden="1">'Budget Fiscal Year View Bridge '!#REF!</definedName>
    <definedName name="QB_ROW_763270" localSheetId="5" hidden="1">'Budget Summary'!#REF!</definedName>
    <definedName name="QB_ROW_763270" localSheetId="6" hidden="1">'Budget Y1'!#REF!</definedName>
    <definedName name="QB_ROW_763270" localSheetId="2" hidden="1">'Marketing Budget'!#REF!</definedName>
    <definedName name="QB_ROW_764270" localSheetId="1" hidden="1">'Budget Fiscal Year View'!#REF!</definedName>
    <definedName name="QB_ROW_764270" localSheetId="4" hidden="1">'Budget Fiscal Year View Bridge '!#REF!</definedName>
    <definedName name="QB_ROW_764270" localSheetId="5" hidden="1">'Budget Summary'!#REF!</definedName>
    <definedName name="QB_ROW_764270" localSheetId="6" hidden="1">'Budget Y1'!#REF!</definedName>
    <definedName name="QB_ROW_764270" localSheetId="2" hidden="1">'Marketing Budget'!#REF!</definedName>
    <definedName name="QB_ROW_765060" localSheetId="1" hidden="1">'Budget Fiscal Year View'!#REF!</definedName>
    <definedName name="QB_ROW_765060" localSheetId="4" hidden="1">'Budget Fiscal Year View Bridge '!#REF!</definedName>
    <definedName name="QB_ROW_765060" localSheetId="5" hidden="1">'Budget Summary'!#REF!</definedName>
    <definedName name="QB_ROW_765060" localSheetId="6" hidden="1">'Budget Y1'!#REF!</definedName>
    <definedName name="QB_ROW_765060" localSheetId="2" hidden="1">'Marketing Budget'!#REF!</definedName>
    <definedName name="QB_ROW_765360" localSheetId="1" hidden="1">'Budget Fiscal Year View'!#REF!</definedName>
    <definedName name="QB_ROW_765360" localSheetId="4" hidden="1">'Budget Fiscal Year View Bridge '!#REF!</definedName>
    <definedName name="QB_ROW_765360" localSheetId="5" hidden="1">'Budget Summary'!#REF!</definedName>
    <definedName name="QB_ROW_765360" localSheetId="6" hidden="1">'Budget Y1'!#REF!</definedName>
    <definedName name="QB_ROW_765360" localSheetId="2" hidden="1">'Marketing Budget'!#REF!</definedName>
    <definedName name="QB_ROW_766270" localSheetId="1" hidden="1">'Budget Fiscal Year View'!#REF!</definedName>
    <definedName name="QB_ROW_766270" localSheetId="4" hidden="1">'Budget Fiscal Year View Bridge '!#REF!</definedName>
    <definedName name="QB_ROW_766270" localSheetId="5" hidden="1">'Budget Summary'!#REF!</definedName>
    <definedName name="QB_ROW_766270" localSheetId="6" hidden="1">'Budget Y1'!#REF!</definedName>
    <definedName name="QB_ROW_766270" localSheetId="2" hidden="1">'Marketing Budget'!#REF!</definedName>
    <definedName name="QB_ROW_767270" localSheetId="1" hidden="1">'Budget Fiscal Year View'!#REF!</definedName>
    <definedName name="QB_ROW_767270" localSheetId="4" hidden="1">'Budget Fiscal Year View Bridge '!#REF!</definedName>
    <definedName name="QB_ROW_767270" localSheetId="5" hidden="1">'Budget Summary'!#REF!</definedName>
    <definedName name="QB_ROW_767270" localSheetId="6" hidden="1">'Budget Y1'!#REF!</definedName>
    <definedName name="QB_ROW_767270" localSheetId="2" hidden="1">'Marketing Budget'!#REF!</definedName>
    <definedName name="QB_ROW_768270" localSheetId="1" hidden="1">'Budget Fiscal Year View'!#REF!</definedName>
    <definedName name="QB_ROW_768270" localSheetId="4" hidden="1">'Budget Fiscal Year View Bridge '!#REF!</definedName>
    <definedName name="QB_ROW_768270" localSheetId="5" hidden="1">'Budget Summary'!#REF!</definedName>
    <definedName name="QB_ROW_768270" localSheetId="6" hidden="1">'Budget Y1'!#REF!</definedName>
    <definedName name="QB_ROW_768270" localSheetId="2" hidden="1">'Marketing Budget'!#REF!</definedName>
    <definedName name="QB_ROW_769270" localSheetId="1" hidden="1">'Budget Fiscal Year View'!#REF!</definedName>
    <definedName name="QB_ROW_769270" localSheetId="4" hidden="1">'Budget Fiscal Year View Bridge '!#REF!</definedName>
    <definedName name="QB_ROW_769270" localSheetId="5" hidden="1">'Budget Summary'!#REF!</definedName>
    <definedName name="QB_ROW_769270" localSheetId="6" hidden="1">'Budget Y1'!#REF!</definedName>
    <definedName name="QB_ROW_769270" localSheetId="2" hidden="1">'Marketing Budget'!#REF!</definedName>
    <definedName name="QB_ROW_770260" localSheetId="1" hidden="1">'Budget Fiscal Year View'!#REF!</definedName>
    <definedName name="QB_ROW_770260" localSheetId="4" hidden="1">'Budget Fiscal Year View Bridge '!#REF!</definedName>
    <definedName name="QB_ROW_770260" localSheetId="5" hidden="1">'Budget Summary'!#REF!</definedName>
    <definedName name="QB_ROW_770260" localSheetId="6" hidden="1">'Budget Y1'!#REF!</definedName>
    <definedName name="QB_ROW_770260" localSheetId="2" hidden="1">'Marketing Budget'!#REF!</definedName>
    <definedName name="QB_ROW_771060" localSheetId="1" hidden="1">'Budget Fiscal Year View'!#REF!</definedName>
    <definedName name="QB_ROW_771060" localSheetId="4" hidden="1">'Budget Fiscal Year View Bridge '!#REF!</definedName>
    <definedName name="QB_ROW_771060" localSheetId="5" hidden="1">'Budget Summary'!#REF!</definedName>
    <definedName name="QB_ROW_771060" localSheetId="6" hidden="1">'Budget Y1'!#REF!</definedName>
    <definedName name="QB_ROW_771060" localSheetId="2" hidden="1">'Marketing Budget'!#REF!</definedName>
    <definedName name="QB_ROW_771360" localSheetId="1" hidden="1">'Budget Fiscal Year View'!#REF!</definedName>
    <definedName name="QB_ROW_771360" localSheetId="4" hidden="1">'Budget Fiscal Year View Bridge '!#REF!</definedName>
    <definedName name="QB_ROW_771360" localSheetId="5" hidden="1">'Budget Summary'!#REF!</definedName>
    <definedName name="QB_ROW_771360" localSheetId="6" hidden="1">'Budget Y1'!#REF!</definedName>
    <definedName name="QB_ROW_771360" localSheetId="2" hidden="1">'Marketing Budget'!#REF!</definedName>
    <definedName name="QB_ROW_772270" localSheetId="1" hidden="1">'Budget Fiscal Year View'!#REF!</definedName>
    <definedName name="QB_ROW_772270" localSheetId="4" hidden="1">'Budget Fiscal Year View Bridge '!#REF!</definedName>
    <definedName name="QB_ROW_772270" localSheetId="5" hidden="1">'Budget Summary'!#REF!</definedName>
    <definedName name="QB_ROW_772270" localSheetId="6" hidden="1">'Budget Y1'!#REF!</definedName>
    <definedName name="QB_ROW_772270" localSheetId="2" hidden="1">'Marketing Budget'!#REF!</definedName>
    <definedName name="QB_ROW_773270" localSheetId="1" hidden="1">'Budget Fiscal Year View'!#REF!</definedName>
    <definedName name="QB_ROW_773270" localSheetId="4" hidden="1">'Budget Fiscal Year View Bridge '!#REF!</definedName>
    <definedName name="QB_ROW_773270" localSheetId="5" hidden="1">'Budget Summary'!#REF!</definedName>
    <definedName name="QB_ROW_773270" localSheetId="6" hidden="1">'Budget Y1'!#REF!</definedName>
    <definedName name="QB_ROW_773270" localSheetId="2" hidden="1">'Marketing Budget'!#REF!</definedName>
    <definedName name="QB_ROW_774270" localSheetId="1" hidden="1">'Budget Fiscal Year View'!#REF!</definedName>
    <definedName name="QB_ROW_774270" localSheetId="4" hidden="1">'Budget Fiscal Year View Bridge '!#REF!</definedName>
    <definedName name="QB_ROW_774270" localSheetId="5" hidden="1">'Budget Summary'!#REF!</definedName>
    <definedName name="QB_ROW_774270" localSheetId="6" hidden="1">'Budget Y1'!#REF!</definedName>
    <definedName name="QB_ROW_774270" localSheetId="2" hidden="1">'Marketing Budget'!#REF!</definedName>
    <definedName name="QB_ROW_775270" localSheetId="1" hidden="1">'Budget Fiscal Year View'!#REF!</definedName>
    <definedName name="QB_ROW_775270" localSheetId="4" hidden="1">'Budget Fiscal Year View Bridge '!#REF!</definedName>
    <definedName name="QB_ROW_775270" localSheetId="5" hidden="1">'Budget Summary'!#REF!</definedName>
    <definedName name="QB_ROW_775270" localSheetId="6" hidden="1">'Budget Y1'!#REF!</definedName>
    <definedName name="QB_ROW_775270" localSheetId="2" hidden="1">'Marketing Budget'!#REF!</definedName>
    <definedName name="QB_ROW_776260" localSheetId="1" hidden="1">'Budget Fiscal Year View'!#REF!</definedName>
    <definedName name="QB_ROW_776260" localSheetId="4" hidden="1">'Budget Fiscal Year View Bridge '!#REF!</definedName>
    <definedName name="QB_ROW_776260" localSheetId="5" hidden="1">'Budget Summary'!#REF!</definedName>
    <definedName name="QB_ROW_776260" localSheetId="6" hidden="1">'Budget Y1'!#REF!</definedName>
    <definedName name="QB_ROW_776260" localSheetId="2" hidden="1">'Marketing Budget'!#REF!</definedName>
    <definedName name="QB_ROW_777050" localSheetId="1" hidden="1">'Budget Fiscal Year View'!#REF!</definedName>
    <definedName name="QB_ROW_777050" localSheetId="4" hidden="1">'Budget Fiscal Year View Bridge '!#REF!</definedName>
    <definedName name="QB_ROW_777050" localSheetId="5" hidden="1">'Budget Summary'!#REF!</definedName>
    <definedName name="QB_ROW_777050" localSheetId="6" hidden="1">'Budget Y1'!#REF!</definedName>
    <definedName name="QB_ROW_777050" localSheetId="2" hidden="1">'Marketing Budget'!#REF!</definedName>
    <definedName name="QB_ROW_777350" localSheetId="1" hidden="1">'Budget Fiscal Year View'!#REF!</definedName>
    <definedName name="QB_ROW_777350" localSheetId="4" hidden="1">'Budget Fiscal Year View Bridge '!#REF!</definedName>
    <definedName name="QB_ROW_777350" localSheetId="5" hidden="1">'Budget Summary'!#REF!</definedName>
    <definedName name="QB_ROW_777350" localSheetId="6" hidden="1">'Budget Y1'!#REF!</definedName>
    <definedName name="QB_ROW_777350" localSheetId="2" hidden="1">'Marketing Budget'!#REF!</definedName>
    <definedName name="QB_ROW_778260" localSheetId="1" hidden="1">'Budget Fiscal Year View'!#REF!</definedName>
    <definedName name="QB_ROW_778260" localSheetId="4" hidden="1">'Budget Fiscal Year View Bridge '!#REF!</definedName>
    <definedName name="QB_ROW_778260" localSheetId="5" hidden="1">'Budget Summary'!#REF!</definedName>
    <definedName name="QB_ROW_778260" localSheetId="6" hidden="1">'Budget Y1'!#REF!</definedName>
    <definedName name="QB_ROW_778260" localSheetId="2" hidden="1">'Marketing Budget'!#REF!</definedName>
    <definedName name="QB_ROW_779060" localSheetId="1" hidden="1">'Budget Fiscal Year View'!#REF!</definedName>
    <definedName name="QB_ROW_779060" localSheetId="4" hidden="1">'Budget Fiscal Year View Bridge '!#REF!</definedName>
    <definedName name="QB_ROW_779060" localSheetId="5" hidden="1">'Budget Summary'!#REF!</definedName>
    <definedName name="QB_ROW_779060" localSheetId="6" hidden="1">'Budget Y1'!#REF!</definedName>
    <definedName name="QB_ROW_779060" localSheetId="2" hidden="1">'Marketing Budget'!#REF!</definedName>
    <definedName name="QB_ROW_779360" localSheetId="1" hidden="1">'Budget Fiscal Year View'!#REF!</definedName>
    <definedName name="QB_ROW_779360" localSheetId="4" hidden="1">'Budget Fiscal Year View Bridge '!#REF!</definedName>
    <definedName name="QB_ROW_779360" localSheetId="5" hidden="1">'Budget Summary'!#REF!</definedName>
    <definedName name="QB_ROW_779360" localSheetId="6" hidden="1">'Budget Y1'!#REF!</definedName>
    <definedName name="QB_ROW_779360" localSheetId="2" hidden="1">'Marketing Budget'!#REF!</definedName>
    <definedName name="QB_ROW_780270" localSheetId="1" hidden="1">'Budget Fiscal Year View'!#REF!</definedName>
    <definedName name="QB_ROW_780270" localSheetId="4" hidden="1">'Budget Fiscal Year View Bridge '!#REF!</definedName>
    <definedName name="QB_ROW_780270" localSheetId="5" hidden="1">'Budget Summary'!#REF!</definedName>
    <definedName name="QB_ROW_780270" localSheetId="6" hidden="1">'Budget Y1'!#REF!</definedName>
    <definedName name="QB_ROW_780270" localSheetId="2" hidden="1">'Marketing Budget'!#REF!</definedName>
    <definedName name="QB_ROW_781270" localSheetId="1" hidden="1">'Budget Fiscal Year View'!#REF!</definedName>
    <definedName name="QB_ROW_781270" localSheetId="4" hidden="1">'Budget Fiscal Year View Bridge '!#REF!</definedName>
    <definedName name="QB_ROW_781270" localSheetId="5" hidden="1">'Budget Summary'!#REF!</definedName>
    <definedName name="QB_ROW_781270" localSheetId="6" hidden="1">'Budget Y1'!#REF!</definedName>
    <definedName name="QB_ROW_781270" localSheetId="2" hidden="1">'Marketing Budget'!#REF!</definedName>
    <definedName name="QB_ROW_782270" localSheetId="1" hidden="1">'Budget Fiscal Year View'!#REF!</definedName>
    <definedName name="QB_ROW_782270" localSheetId="4" hidden="1">'Budget Fiscal Year View Bridge '!#REF!</definedName>
    <definedName name="QB_ROW_782270" localSheetId="5" hidden="1">'Budget Summary'!#REF!</definedName>
    <definedName name="QB_ROW_782270" localSheetId="6" hidden="1">'Budget Y1'!#REF!</definedName>
    <definedName name="QB_ROW_782270" localSheetId="2" hidden="1">'Marketing Budget'!#REF!</definedName>
    <definedName name="QB_ROW_783270" localSheetId="1" hidden="1">'Budget Fiscal Year View'!#REF!</definedName>
    <definedName name="QB_ROW_783270" localSheetId="4" hidden="1">'Budget Fiscal Year View Bridge '!#REF!</definedName>
    <definedName name="QB_ROW_783270" localSheetId="5" hidden="1">'Budget Summary'!#REF!</definedName>
    <definedName name="QB_ROW_783270" localSheetId="6" hidden="1">'Budget Y1'!#REF!</definedName>
    <definedName name="QB_ROW_783270" localSheetId="2" hidden="1">'Marketing Budget'!#REF!</definedName>
    <definedName name="QB_ROW_784060" localSheetId="1" hidden="1">'Budget Fiscal Year View'!#REF!</definedName>
    <definedName name="QB_ROW_784060" localSheetId="4" hidden="1">'Budget Fiscal Year View Bridge '!#REF!</definedName>
    <definedName name="QB_ROW_784060" localSheetId="5" hidden="1">'Budget Summary'!#REF!</definedName>
    <definedName name="QB_ROW_784060" localSheetId="6" hidden="1">'Budget Y1'!#REF!</definedName>
    <definedName name="QB_ROW_784060" localSheetId="2" hidden="1">'Marketing Budget'!#REF!</definedName>
    <definedName name="QB_ROW_784360" localSheetId="1" hidden="1">'Budget Fiscal Year View'!#REF!</definedName>
    <definedName name="QB_ROW_784360" localSheetId="4" hidden="1">'Budget Fiscal Year View Bridge '!#REF!</definedName>
    <definedName name="QB_ROW_784360" localSheetId="5" hidden="1">'Budget Summary'!#REF!</definedName>
    <definedName name="QB_ROW_784360" localSheetId="6" hidden="1">'Budget Y1'!#REF!</definedName>
    <definedName name="QB_ROW_784360" localSheetId="2" hidden="1">'Marketing Budget'!#REF!</definedName>
    <definedName name="QB_ROW_785270" localSheetId="1" hidden="1">'Budget Fiscal Year View'!#REF!</definedName>
    <definedName name="QB_ROW_785270" localSheetId="4" hidden="1">'Budget Fiscal Year View Bridge '!#REF!</definedName>
    <definedName name="QB_ROW_785270" localSheetId="5" hidden="1">'Budget Summary'!#REF!</definedName>
    <definedName name="QB_ROW_785270" localSheetId="6" hidden="1">'Budget Y1'!#REF!</definedName>
    <definedName name="QB_ROW_785270" localSheetId="2" hidden="1">'Marketing Budget'!#REF!</definedName>
    <definedName name="QB_ROW_786270" localSheetId="1" hidden="1">'Budget Fiscal Year View'!#REF!</definedName>
    <definedName name="QB_ROW_786270" localSheetId="4" hidden="1">'Budget Fiscal Year View Bridge '!#REF!</definedName>
    <definedName name="QB_ROW_786270" localSheetId="5" hidden="1">'Budget Summary'!#REF!</definedName>
    <definedName name="QB_ROW_786270" localSheetId="6" hidden="1">'Budget Y1'!#REF!</definedName>
    <definedName name="QB_ROW_786270" localSheetId="2" hidden="1">'Marketing Budget'!#REF!</definedName>
    <definedName name="QB_ROW_787270" localSheetId="1" hidden="1">'Budget Fiscal Year View'!#REF!</definedName>
    <definedName name="QB_ROW_787270" localSheetId="4" hidden="1">'Budget Fiscal Year View Bridge '!#REF!</definedName>
    <definedName name="QB_ROW_787270" localSheetId="5" hidden="1">'Budget Summary'!#REF!</definedName>
    <definedName name="QB_ROW_787270" localSheetId="6" hidden="1">'Budget Y1'!#REF!</definedName>
    <definedName name="QB_ROW_787270" localSheetId="2" hidden="1">'Marketing Budget'!#REF!</definedName>
    <definedName name="QB_ROW_788270" localSheetId="1" hidden="1">'Budget Fiscal Year View'!#REF!</definedName>
    <definedName name="QB_ROW_788270" localSheetId="4" hidden="1">'Budget Fiscal Year View Bridge '!#REF!</definedName>
    <definedName name="QB_ROW_788270" localSheetId="5" hidden="1">'Budget Summary'!#REF!</definedName>
    <definedName name="QB_ROW_788270" localSheetId="6" hidden="1">'Budget Y1'!#REF!</definedName>
    <definedName name="QB_ROW_788270" localSheetId="2" hidden="1">'Marketing Budget'!#REF!</definedName>
    <definedName name="QB_ROW_789260" localSheetId="1" hidden="1">'Budget Fiscal Year View'!#REF!</definedName>
    <definedName name="QB_ROW_789260" localSheetId="4" hidden="1">'Budget Fiscal Year View Bridge '!#REF!</definedName>
    <definedName name="QB_ROW_789260" localSheetId="5" hidden="1">'Budget Summary'!#REF!</definedName>
    <definedName name="QB_ROW_789260" localSheetId="6" hidden="1">'Budget Y1'!#REF!</definedName>
    <definedName name="QB_ROW_789260" localSheetId="2" hidden="1">'Marketing Budget'!#REF!</definedName>
    <definedName name="QB_ROW_790060" localSheetId="1" hidden="1">'Budget Fiscal Year View'!#REF!</definedName>
    <definedName name="QB_ROW_790060" localSheetId="4" hidden="1">'Budget Fiscal Year View Bridge '!#REF!</definedName>
    <definedName name="QB_ROW_790060" localSheetId="5" hidden="1">'Budget Summary'!#REF!</definedName>
    <definedName name="QB_ROW_790060" localSheetId="6" hidden="1">'Budget Y1'!#REF!</definedName>
    <definedName name="QB_ROW_790060" localSheetId="2" hidden="1">'Marketing Budget'!#REF!</definedName>
    <definedName name="QB_ROW_790360" localSheetId="1" hidden="1">'Budget Fiscal Year View'!#REF!</definedName>
    <definedName name="QB_ROW_790360" localSheetId="4" hidden="1">'Budget Fiscal Year View Bridge '!#REF!</definedName>
    <definedName name="QB_ROW_790360" localSheetId="5" hidden="1">'Budget Summary'!#REF!</definedName>
    <definedName name="QB_ROW_790360" localSheetId="6" hidden="1">'Budget Y1'!#REF!</definedName>
    <definedName name="QB_ROW_790360" localSheetId="2" hidden="1">'Marketing Budget'!#REF!</definedName>
    <definedName name="QB_ROW_791270" localSheetId="1" hidden="1">'Budget Fiscal Year View'!#REF!</definedName>
    <definedName name="QB_ROW_791270" localSheetId="4" hidden="1">'Budget Fiscal Year View Bridge '!#REF!</definedName>
    <definedName name="QB_ROW_791270" localSheetId="5" hidden="1">'Budget Summary'!#REF!</definedName>
    <definedName name="QB_ROW_791270" localSheetId="6" hidden="1">'Budget Y1'!#REF!</definedName>
    <definedName name="QB_ROW_791270" localSheetId="2" hidden="1">'Marketing Budget'!#REF!</definedName>
    <definedName name="QB_ROW_792270" localSheetId="1" hidden="1">'Budget Fiscal Year View'!#REF!</definedName>
    <definedName name="QB_ROW_792270" localSheetId="4" hidden="1">'Budget Fiscal Year View Bridge '!#REF!</definedName>
    <definedName name="QB_ROW_792270" localSheetId="5" hidden="1">'Budget Summary'!#REF!</definedName>
    <definedName name="QB_ROW_792270" localSheetId="6" hidden="1">'Budget Y1'!#REF!</definedName>
    <definedName name="QB_ROW_792270" localSheetId="2" hidden="1">'Marketing Budget'!#REF!</definedName>
    <definedName name="QB_ROW_793270" localSheetId="1" hidden="1">'Budget Fiscal Year View'!#REF!</definedName>
    <definedName name="QB_ROW_793270" localSheetId="4" hidden="1">'Budget Fiscal Year View Bridge '!#REF!</definedName>
    <definedName name="QB_ROW_793270" localSheetId="5" hidden="1">'Budget Summary'!#REF!</definedName>
    <definedName name="QB_ROW_793270" localSheetId="6" hidden="1">'Budget Y1'!#REF!</definedName>
    <definedName name="QB_ROW_793270" localSheetId="2" hidden="1">'Marketing Budget'!#REF!</definedName>
    <definedName name="QB_ROW_794270" localSheetId="1" hidden="1">'Budget Fiscal Year View'!#REF!</definedName>
    <definedName name="QB_ROW_794270" localSheetId="4" hidden="1">'Budget Fiscal Year View Bridge '!#REF!</definedName>
    <definedName name="QB_ROW_794270" localSheetId="5" hidden="1">'Budget Summary'!#REF!</definedName>
    <definedName name="QB_ROW_794270" localSheetId="6" hidden="1">'Budget Y1'!#REF!</definedName>
    <definedName name="QB_ROW_794270" localSheetId="2" hidden="1">'Marketing Budget'!#REF!</definedName>
    <definedName name="QB_ROW_795260" localSheetId="1" hidden="1">'Budget Fiscal Year View'!#REF!</definedName>
    <definedName name="QB_ROW_795260" localSheetId="4" hidden="1">'Budget Fiscal Year View Bridge '!#REF!</definedName>
    <definedName name="QB_ROW_795260" localSheetId="5" hidden="1">'Budget Summary'!#REF!</definedName>
    <definedName name="QB_ROW_795260" localSheetId="6" hidden="1">'Budget Y1'!#REF!</definedName>
    <definedName name="QB_ROW_795260" localSheetId="2" hidden="1">'Marketing Budget'!#REF!</definedName>
    <definedName name="QB_ROW_796260" localSheetId="1" hidden="1">'Budget Fiscal Year View'!#REF!</definedName>
    <definedName name="QB_ROW_796260" localSheetId="4" hidden="1">'Budget Fiscal Year View Bridge '!#REF!</definedName>
    <definedName name="QB_ROW_796260" localSheetId="5" hidden="1">'Budget Summary'!#REF!</definedName>
    <definedName name="QB_ROW_796260" localSheetId="6" hidden="1">'Budget Y1'!#REF!</definedName>
    <definedName name="QB_ROW_796260" localSheetId="2" hidden="1">'Marketing Budget'!#REF!</definedName>
    <definedName name="QB_ROW_797260" localSheetId="1" hidden="1">'Budget Fiscal Year View'!#REF!</definedName>
    <definedName name="QB_ROW_797260" localSheetId="4" hidden="1">'Budget Fiscal Year View Bridge '!#REF!</definedName>
    <definedName name="QB_ROW_797260" localSheetId="5" hidden="1">'Budget Summary'!#REF!</definedName>
    <definedName name="QB_ROW_797260" localSheetId="6" hidden="1">'Budget Y1'!#REF!</definedName>
    <definedName name="QB_ROW_797260" localSheetId="2" hidden="1">'Marketing Budget'!#REF!</definedName>
    <definedName name="QB_ROW_798260" localSheetId="1" hidden="1">'Budget Fiscal Year View'!#REF!</definedName>
    <definedName name="QB_ROW_798260" localSheetId="4" hidden="1">'Budget Fiscal Year View Bridge '!#REF!</definedName>
    <definedName name="QB_ROW_798260" localSheetId="5" hidden="1">'Budget Summary'!#REF!</definedName>
    <definedName name="QB_ROW_798260" localSheetId="6" hidden="1">'Budget Y1'!#REF!</definedName>
    <definedName name="QB_ROW_798260" localSheetId="2" hidden="1">'Marketing Budget'!#REF!</definedName>
    <definedName name="QB_ROW_799260" localSheetId="1" hidden="1">'Budget Fiscal Year View'!#REF!</definedName>
    <definedName name="QB_ROW_799260" localSheetId="4" hidden="1">'Budget Fiscal Year View Bridge '!#REF!</definedName>
    <definedName name="QB_ROW_799260" localSheetId="5" hidden="1">'Budget Summary'!#REF!</definedName>
    <definedName name="QB_ROW_799260" localSheetId="6" hidden="1">'Budget Y1'!#REF!</definedName>
    <definedName name="QB_ROW_799260" localSheetId="2" hidden="1">'Marketing Budget'!#REF!</definedName>
    <definedName name="QB_ROW_800260" localSheetId="1" hidden="1">'Budget Fiscal Year View'!#REF!</definedName>
    <definedName name="QB_ROW_800260" localSheetId="4" hidden="1">'Budget Fiscal Year View Bridge '!#REF!</definedName>
    <definedName name="QB_ROW_800260" localSheetId="5" hidden="1">'Budget Summary'!#REF!</definedName>
    <definedName name="QB_ROW_800260" localSheetId="6" hidden="1">'Budget Y1'!#REF!</definedName>
    <definedName name="QB_ROW_800260" localSheetId="2" hidden="1">'Marketing Budget'!#REF!</definedName>
    <definedName name="QB_ROW_801260" localSheetId="1" hidden="1">'Budget Fiscal Year View'!#REF!</definedName>
    <definedName name="QB_ROW_801260" localSheetId="4" hidden="1">'Budget Fiscal Year View Bridge '!#REF!</definedName>
    <definedName name="QB_ROW_801260" localSheetId="5" hidden="1">'Budget Summary'!#REF!</definedName>
    <definedName name="QB_ROW_801260" localSheetId="6" hidden="1">'Budget Y1'!#REF!</definedName>
    <definedName name="QB_ROW_801260" localSheetId="2" hidden="1">'Marketing Budget'!#REF!</definedName>
    <definedName name="QB_ROW_802260" localSheetId="1" hidden="1">'Budget Fiscal Year View'!#REF!</definedName>
    <definedName name="QB_ROW_802260" localSheetId="4" hidden="1">'Budget Fiscal Year View Bridge '!#REF!</definedName>
    <definedName name="QB_ROW_802260" localSheetId="5" hidden="1">'Budget Summary'!#REF!</definedName>
    <definedName name="QB_ROW_802260" localSheetId="6" hidden="1">'Budget Y1'!#REF!</definedName>
    <definedName name="QB_ROW_802260" localSheetId="2" hidden="1">'Marketing Budget'!#REF!</definedName>
    <definedName name="QB_ROW_803260" localSheetId="1" hidden="1">'Budget Fiscal Year View'!#REF!</definedName>
    <definedName name="QB_ROW_803260" localSheetId="4" hidden="1">'Budget Fiscal Year View Bridge '!#REF!</definedName>
    <definedName name="QB_ROW_803260" localSheetId="5" hidden="1">'Budget Summary'!#REF!</definedName>
    <definedName name="QB_ROW_803260" localSheetId="6" hidden="1">'Budget Y1'!#REF!</definedName>
    <definedName name="QB_ROW_803260" localSheetId="2" hidden="1">'Marketing Budget'!#REF!</definedName>
    <definedName name="QB_ROW_804260" localSheetId="1" hidden="1">'Budget Fiscal Year View'!#REF!</definedName>
    <definedName name="QB_ROW_804260" localSheetId="4" hidden="1">'Budget Fiscal Year View Bridge '!#REF!</definedName>
    <definedName name="QB_ROW_804260" localSheetId="5" hidden="1">'Budget Summary'!#REF!</definedName>
    <definedName name="QB_ROW_804260" localSheetId="6" hidden="1">'Budget Y1'!#REF!</definedName>
    <definedName name="QB_ROW_804260" localSheetId="2" hidden="1">'Marketing Budget'!#REF!</definedName>
    <definedName name="QB_ROW_805270" localSheetId="1" hidden="1">'Budget Fiscal Year View'!#REF!</definedName>
    <definedName name="QB_ROW_805270" localSheetId="4" hidden="1">'Budget Fiscal Year View Bridge '!#REF!</definedName>
    <definedName name="QB_ROW_805270" localSheetId="5" hidden="1">'Budget Summary'!#REF!</definedName>
    <definedName name="QB_ROW_805270" localSheetId="6" hidden="1">'Budget Y1'!#REF!</definedName>
    <definedName name="QB_ROW_805270" localSheetId="2" hidden="1">'Marketing Budget'!#REF!</definedName>
    <definedName name="QB_ROW_808260" localSheetId="1" hidden="1">'Budget Fiscal Year View'!#REF!</definedName>
    <definedName name="QB_ROW_808260" localSheetId="4" hidden="1">'Budget Fiscal Year View Bridge '!#REF!</definedName>
    <definedName name="QB_ROW_808260" localSheetId="5" hidden="1">'Budget Summary'!#REF!</definedName>
    <definedName name="QB_ROW_808260" localSheetId="6" hidden="1">'Budget Y1'!#REF!</definedName>
    <definedName name="QB_ROW_808260" localSheetId="2" hidden="1">'Marketing Budget'!#REF!</definedName>
    <definedName name="QB_ROW_809260" localSheetId="1" hidden="1">'Budget Fiscal Year View'!#REF!</definedName>
    <definedName name="QB_ROW_809260" localSheetId="4" hidden="1">'Budget Fiscal Year View Bridge '!#REF!</definedName>
    <definedName name="QB_ROW_809260" localSheetId="5" hidden="1">'Budget Summary'!#REF!</definedName>
    <definedName name="QB_ROW_809260" localSheetId="6" hidden="1">'Budget Y1'!#REF!</definedName>
    <definedName name="QB_ROW_809260" localSheetId="2" hidden="1">'Marketing Budget'!#REF!</definedName>
    <definedName name="QB_ROW_811230" localSheetId="1" hidden="1">'Budget Fiscal Year View'!#REF!</definedName>
    <definedName name="QB_ROW_811230" localSheetId="4" hidden="1">'Budget Fiscal Year View Bridge '!#REF!</definedName>
    <definedName name="QB_ROW_811230" localSheetId="5" hidden="1">'Budget Summary'!#REF!</definedName>
    <definedName name="QB_ROW_811230" localSheetId="6" hidden="1">'Budget Y1'!#REF!</definedName>
    <definedName name="QB_ROW_811230" localSheetId="2" hidden="1">'Marketing Budget'!#REF!</definedName>
    <definedName name="QB_ROW_81250" localSheetId="1" hidden="1">'Budget Fiscal Year View'!#REF!</definedName>
    <definedName name="QB_ROW_81250" localSheetId="4" hidden="1">'Budget Fiscal Year View Bridge '!#REF!</definedName>
    <definedName name="QB_ROW_81250" localSheetId="5" hidden="1">'Budget Summary'!#REF!</definedName>
    <definedName name="QB_ROW_81250" localSheetId="6" hidden="1">'Budget Y1'!#REF!</definedName>
    <definedName name="QB_ROW_81250" localSheetId="2" hidden="1">'Marketing Budget'!#REF!</definedName>
    <definedName name="QB_ROW_82040" localSheetId="1" hidden="1">'Budget Fiscal Year View'!#REF!</definedName>
    <definedName name="QB_ROW_82040" localSheetId="4" hidden="1">'Budget Fiscal Year View Bridge '!#REF!</definedName>
    <definedName name="QB_ROW_82040" localSheetId="5" hidden="1">'Budget Summary'!#REF!</definedName>
    <definedName name="QB_ROW_82040" localSheetId="6" hidden="1">'Budget Y1'!#REF!</definedName>
    <definedName name="QB_ROW_82040" localSheetId="2" hidden="1">'Marketing Budget'!#REF!</definedName>
    <definedName name="QB_ROW_82340" localSheetId="1" hidden="1">'Budget Fiscal Year View'!#REF!</definedName>
    <definedName name="QB_ROW_82340" localSheetId="4" hidden="1">'Budget Fiscal Year View Bridge '!#REF!</definedName>
    <definedName name="QB_ROW_82340" localSheetId="5" hidden="1">'Budget Summary'!#REF!</definedName>
    <definedName name="QB_ROW_82340" localSheetId="6" hidden="1">'Budget Y1'!#REF!</definedName>
    <definedName name="QB_ROW_82340" localSheetId="2" hidden="1">'Marketing Budget'!#REF!</definedName>
    <definedName name="QB_ROW_83240" localSheetId="1" hidden="1">'Budget Fiscal Year View'!#REF!</definedName>
    <definedName name="QB_ROW_83240" localSheetId="4" hidden="1">'Budget Fiscal Year View Bridge '!#REF!</definedName>
    <definedName name="QB_ROW_83240" localSheetId="5" hidden="1">'Budget Summary'!#REF!</definedName>
    <definedName name="QB_ROW_83240" localSheetId="6" hidden="1">'Budget Y1'!#REF!</definedName>
    <definedName name="QB_ROW_83240" localSheetId="2" hidden="1">'Marketing Budget'!#REF!</definedName>
    <definedName name="QB_ROW_85250" localSheetId="1" hidden="1">'Budget Fiscal Year View'!#REF!</definedName>
    <definedName name="QB_ROW_85250" localSheetId="4" hidden="1">'Budget Fiscal Year View Bridge '!#REF!</definedName>
    <definedName name="QB_ROW_85250" localSheetId="5" hidden="1">'Budget Summary'!#REF!</definedName>
    <definedName name="QB_ROW_85250" localSheetId="6" hidden="1">'Budget Y1'!#REF!</definedName>
    <definedName name="QB_ROW_85250" localSheetId="2" hidden="1">'Marketing Budget'!#REF!</definedName>
    <definedName name="QB_ROW_86250" localSheetId="1" hidden="1">'Budget Fiscal Year View'!#REF!</definedName>
    <definedName name="QB_ROW_86250" localSheetId="4" hidden="1">'Budget Fiscal Year View Bridge '!#REF!</definedName>
    <definedName name="QB_ROW_86250" localSheetId="5" hidden="1">'Budget Summary'!#REF!</definedName>
    <definedName name="QB_ROW_86250" localSheetId="6" hidden="1">'Budget Y1'!#REF!</definedName>
    <definedName name="QB_ROW_86250" localSheetId="2" hidden="1">'Marketing Budget'!#REF!</definedName>
    <definedName name="QB_ROW_86321" localSheetId="1" hidden="1">'Budget Fiscal Year View'!#REF!</definedName>
    <definedName name="QB_ROW_86321" localSheetId="4" hidden="1">'Budget Fiscal Year View Bridge '!#REF!</definedName>
    <definedName name="QB_ROW_86321" localSheetId="5" hidden="1">'Budget Summary'!#REF!</definedName>
    <definedName name="QB_ROW_86321" localSheetId="6" hidden="1">'Budget Y1'!#REF!</definedName>
    <definedName name="QB_ROW_86321" localSheetId="2" hidden="1">'Marketing Budget'!#REF!</definedName>
    <definedName name="QB_ROW_87031" localSheetId="1" hidden="1">'Budget Fiscal Year View'!#REF!</definedName>
    <definedName name="QB_ROW_87031" localSheetId="4" hidden="1">'Budget Fiscal Year View Bridge '!#REF!</definedName>
    <definedName name="QB_ROW_87031" localSheetId="5" hidden="1">'Budget Summary'!#REF!</definedName>
    <definedName name="QB_ROW_87031" localSheetId="6" hidden="1">'Budget Y1'!#REF!</definedName>
    <definedName name="QB_ROW_87031" localSheetId="2" hidden="1">'Marketing Budget'!#REF!</definedName>
    <definedName name="QB_ROW_87250" localSheetId="1" hidden="1">'Budget Fiscal Year View'!#REF!</definedName>
    <definedName name="QB_ROW_87250" localSheetId="4" hidden="1">'Budget Fiscal Year View Bridge '!#REF!</definedName>
    <definedName name="QB_ROW_87250" localSheetId="5" hidden="1">'Budget Summary'!#REF!</definedName>
    <definedName name="QB_ROW_87250" localSheetId="6" hidden="1">'Budget Y1'!#REF!</definedName>
    <definedName name="QB_ROW_87250" localSheetId="2" hidden="1">'Marketing Budget'!#REF!</definedName>
    <definedName name="QB_ROW_87331" localSheetId="1" hidden="1">'Budget Fiscal Year View'!#REF!</definedName>
    <definedName name="QB_ROW_87331" localSheetId="4" hidden="1">'Budget Fiscal Year View Bridge '!#REF!</definedName>
    <definedName name="QB_ROW_87331" localSheetId="5" hidden="1">'Budget Summary'!#REF!</definedName>
    <definedName name="QB_ROW_87331" localSheetId="6" hidden="1">'Budget Y1'!#REF!</definedName>
    <definedName name="QB_ROW_87331" localSheetId="2" hidden="1">'Marketing Budget'!#REF!</definedName>
    <definedName name="QB_ROW_89250" localSheetId="1" hidden="1">'Budget Fiscal Year View'!#REF!</definedName>
    <definedName name="QB_ROW_89250" localSheetId="4" hidden="1">'Budget Fiscal Year View Bridge '!#REF!</definedName>
    <definedName name="QB_ROW_89250" localSheetId="5" hidden="1">'Budget Summary'!#REF!</definedName>
    <definedName name="QB_ROW_89250" localSheetId="6" hidden="1">'Budget Y1'!#REF!</definedName>
    <definedName name="QB_ROW_89250" localSheetId="2" hidden="1">'Marketing Budget'!#REF!</definedName>
    <definedName name="QB_ROW_90250" localSheetId="1" hidden="1">'Budget Fiscal Year View'!#REF!</definedName>
    <definedName name="QB_ROW_90250" localSheetId="4" hidden="1">'Budget Fiscal Year View Bridge '!#REF!</definedName>
    <definedName name="QB_ROW_90250" localSheetId="5" hidden="1">'Budget Summary'!#REF!</definedName>
    <definedName name="QB_ROW_90250" localSheetId="6" hidden="1">'Budget Y1'!#REF!</definedName>
    <definedName name="QB_ROW_90250" localSheetId="2" hidden="1">'Marketing Budget'!#REF!</definedName>
    <definedName name="QB_ROW_91250" localSheetId="1" hidden="1">'Budget Fiscal Year View'!#REF!</definedName>
    <definedName name="QB_ROW_91250" localSheetId="4" hidden="1">'Budget Fiscal Year View Bridge '!#REF!</definedName>
    <definedName name="QB_ROW_91250" localSheetId="5" hidden="1">'Budget Summary'!#REF!</definedName>
    <definedName name="QB_ROW_91250" localSheetId="6" hidden="1">'Budget Y1'!#REF!</definedName>
    <definedName name="QB_ROW_91250" localSheetId="2" hidden="1">'Marketing Budget'!#REF!</definedName>
    <definedName name="QB_ROW_92250" localSheetId="1" hidden="1">'Budget Fiscal Year View'!#REF!</definedName>
    <definedName name="QB_ROW_92250" localSheetId="4" hidden="1">'Budget Fiscal Year View Bridge '!#REF!</definedName>
    <definedName name="QB_ROW_92250" localSheetId="5" hidden="1">'Budget Summary'!#REF!</definedName>
    <definedName name="QB_ROW_92250" localSheetId="6" hidden="1">'Budget Y1'!#REF!</definedName>
    <definedName name="QB_ROW_92250" localSheetId="2" hidden="1">'Marketing Budget'!#REF!</definedName>
    <definedName name="QB_ROW_9250" localSheetId="1" hidden="1">'Budget Fiscal Year View'!#REF!</definedName>
    <definedName name="QB_ROW_9250" localSheetId="4" hidden="1">'Budget Fiscal Year View Bridge '!#REF!</definedName>
    <definedName name="QB_ROW_9250" localSheetId="5" hidden="1">'Budget Summary'!#REF!</definedName>
    <definedName name="QB_ROW_9250" localSheetId="6" hidden="1">'Budget Y1'!#REF!</definedName>
    <definedName name="QB_ROW_9250" localSheetId="2" hidden="1">'Marketing Budget'!#REF!</definedName>
    <definedName name="QB_ROW_93250" localSheetId="1" hidden="1">'Budget Fiscal Year View'!#REF!</definedName>
    <definedName name="QB_ROW_93250" localSheetId="4" hidden="1">'Budget Fiscal Year View Bridge '!#REF!</definedName>
    <definedName name="QB_ROW_93250" localSheetId="5" hidden="1">'Budget Summary'!#REF!</definedName>
    <definedName name="QB_ROW_93250" localSheetId="6" hidden="1">'Budget Y1'!#REF!</definedName>
    <definedName name="QB_ROW_93250" localSheetId="2" hidden="1">'Marketing Budget'!#REF!</definedName>
    <definedName name="QB_ROW_96230" localSheetId="1" hidden="1">'Budget Fiscal Year View'!#REF!</definedName>
    <definedName name="QB_ROW_96230" localSheetId="4" hidden="1">'Budget Fiscal Year View Bridge '!#REF!</definedName>
    <definedName name="QB_ROW_96230" localSheetId="5" hidden="1">'Budget Summary'!#REF!</definedName>
    <definedName name="QB_ROW_96230" localSheetId="6" hidden="1">'Budget Y1'!#REF!</definedName>
    <definedName name="QB_ROW_96230" localSheetId="2" hidden="1">'Marketing Budget'!#REF!</definedName>
    <definedName name="QBCANSUPPORTUPDATE" localSheetId="1">TRUE</definedName>
    <definedName name="QBCANSUPPORTUPDATE" localSheetId="4">TRUE</definedName>
    <definedName name="QBCANSUPPORTUPDATE" localSheetId="5">TRUE</definedName>
    <definedName name="QBCANSUPPORTUPDATE" localSheetId="6">TRUE</definedName>
    <definedName name="QBCANSUPPORTUPDATE" localSheetId="2">TRUE</definedName>
    <definedName name="QBCOMPANYFILENAME" localSheetId="1">"C:\Users\Susan Tricca\Box Sync\DemandGen International, Inc..QBW"</definedName>
    <definedName name="QBCOMPANYFILENAME" localSheetId="4">"C:\Users\Susan Tricca\Box Sync\DemandGen International, Inc..QBW"</definedName>
    <definedName name="QBCOMPANYFILENAME" localSheetId="5">"C:\Users\Susan Tricca\Box Sync\DemandGen International, Inc..QBW"</definedName>
    <definedName name="QBCOMPANYFILENAME" localSheetId="6">"C:\Users\Susan Tricca\Box Sync\DemandGen International, Inc..QBW"</definedName>
    <definedName name="QBCOMPANYFILENAME" localSheetId="2">"C:\Users\Susan Tricca\Box Sync\DemandGen International, Inc..QBW"</definedName>
    <definedName name="QBENDDATE" localSheetId="1">20211231</definedName>
    <definedName name="QBENDDATE" localSheetId="4">20211231</definedName>
    <definedName name="QBENDDATE" localSheetId="5">20211231</definedName>
    <definedName name="QBENDDATE" localSheetId="6">20211231</definedName>
    <definedName name="QBENDDATE" localSheetId="2">20211231</definedName>
    <definedName name="QBHEADERSONSCREEN" localSheetId="1">FALSE</definedName>
    <definedName name="QBHEADERSONSCREEN" localSheetId="4">FALSE</definedName>
    <definedName name="QBHEADERSONSCREEN" localSheetId="5">FALSE</definedName>
    <definedName name="QBHEADERSONSCREEN" localSheetId="6">FALSE</definedName>
    <definedName name="QBHEADERSONSCREEN" localSheetId="2">FALSE</definedName>
    <definedName name="QBMETADATASIZE" localSheetId="1">5914</definedName>
    <definedName name="QBMETADATASIZE" localSheetId="4">5914</definedName>
    <definedName name="QBMETADATASIZE" localSheetId="5">5914</definedName>
    <definedName name="QBMETADATASIZE" localSheetId="6">5914</definedName>
    <definedName name="QBMETADATASIZE" localSheetId="2">5914</definedName>
    <definedName name="QBPRESERVECOLOR" localSheetId="1">TRUE</definedName>
    <definedName name="QBPRESERVECOLOR" localSheetId="4">TRUE</definedName>
    <definedName name="QBPRESERVECOLOR" localSheetId="5">TRUE</definedName>
    <definedName name="QBPRESERVECOLOR" localSheetId="6">TRUE</definedName>
    <definedName name="QBPRESERVECOLOR" localSheetId="2">TRUE</definedName>
    <definedName name="QBPRESERVEFONT" localSheetId="1">TRUE</definedName>
    <definedName name="QBPRESERVEFONT" localSheetId="4">TRUE</definedName>
    <definedName name="QBPRESERVEFONT" localSheetId="5">TRUE</definedName>
    <definedName name="QBPRESERVEFONT" localSheetId="6">TRUE</definedName>
    <definedName name="QBPRESERVEFONT" localSheetId="2">TRUE</definedName>
    <definedName name="QBPRESERVEROWHEIGHT" localSheetId="1">TRUE</definedName>
    <definedName name="QBPRESERVEROWHEIGHT" localSheetId="4">TRUE</definedName>
    <definedName name="QBPRESERVEROWHEIGHT" localSheetId="5">TRUE</definedName>
    <definedName name="QBPRESERVEROWHEIGHT" localSheetId="6">TRUE</definedName>
    <definedName name="QBPRESERVEROWHEIGHT" localSheetId="2">TRUE</definedName>
    <definedName name="QBPRESERVESPACE" localSheetId="1">TRUE</definedName>
    <definedName name="QBPRESERVESPACE" localSheetId="4">TRUE</definedName>
    <definedName name="QBPRESERVESPACE" localSheetId="5">TRUE</definedName>
    <definedName name="QBPRESERVESPACE" localSheetId="6">TRUE</definedName>
    <definedName name="QBPRESERVESPACE" localSheetId="2">TRUE</definedName>
    <definedName name="QBREPORTCOLAXIS" localSheetId="1">6</definedName>
    <definedName name="QBREPORTCOLAXIS" localSheetId="4">6</definedName>
    <definedName name="QBREPORTCOLAXIS" localSheetId="5">6</definedName>
    <definedName name="QBREPORTCOLAXIS" localSheetId="6">6</definedName>
    <definedName name="QBREPORTCOLAXIS" localSheetId="2">6</definedName>
    <definedName name="QBREPORTCOMPANYID" localSheetId="1">"7d05dcbdc7514254b6ebeb55579dfe04"</definedName>
    <definedName name="QBREPORTCOMPANYID" localSheetId="4">"7d05dcbdc7514254b6ebeb55579dfe04"</definedName>
    <definedName name="QBREPORTCOMPANYID" localSheetId="5">"7d05dcbdc7514254b6ebeb55579dfe04"</definedName>
    <definedName name="QBREPORTCOMPANYID" localSheetId="6">"7d05dcbdc7514254b6ebeb55579dfe04"</definedName>
    <definedName name="QBREPORTCOMPANYID" localSheetId="2">"7d05dcbdc7514254b6ebeb55579dfe04"</definedName>
    <definedName name="QBREPORTCOMPARECOL_ANNUALBUDGET" localSheetId="1">FALSE</definedName>
    <definedName name="QBREPORTCOMPARECOL_ANNUALBUDGET" localSheetId="4">FALSE</definedName>
    <definedName name="QBREPORTCOMPARECOL_ANNUALBUDGET" localSheetId="5">FALSE</definedName>
    <definedName name="QBREPORTCOMPARECOL_ANNUALBUDGET" localSheetId="6">FALSE</definedName>
    <definedName name="QBREPORTCOMPARECOL_ANNUALBUDGET" localSheetId="2">FALSE</definedName>
    <definedName name="QBREPORTCOMPARECOL_AVGCOGS" localSheetId="1">FALSE</definedName>
    <definedName name="QBREPORTCOMPARECOL_AVGCOGS" localSheetId="4">FALSE</definedName>
    <definedName name="QBREPORTCOMPARECOL_AVGCOGS" localSheetId="5">FALSE</definedName>
    <definedName name="QBREPORTCOMPARECOL_AVGCOGS" localSheetId="6">FALSE</definedName>
    <definedName name="QBREPORTCOMPARECOL_AVGCOGS" localSheetId="2">FALSE</definedName>
    <definedName name="QBREPORTCOMPARECOL_AVGPRICE" localSheetId="1">FALSE</definedName>
    <definedName name="QBREPORTCOMPARECOL_AVGPRICE" localSheetId="4">FALSE</definedName>
    <definedName name="QBREPORTCOMPARECOL_AVGPRICE" localSheetId="5">FALSE</definedName>
    <definedName name="QBREPORTCOMPARECOL_AVGPRICE" localSheetId="6">FALSE</definedName>
    <definedName name="QBREPORTCOMPARECOL_AVGPRICE" localSheetId="2">FALSE</definedName>
    <definedName name="QBREPORTCOMPARECOL_BUDDIFF" localSheetId="1">FALSE</definedName>
    <definedName name="QBREPORTCOMPARECOL_BUDDIFF" localSheetId="4">FALSE</definedName>
    <definedName name="QBREPORTCOMPARECOL_BUDDIFF" localSheetId="5">FALSE</definedName>
    <definedName name="QBREPORTCOMPARECOL_BUDDIFF" localSheetId="6">FALSE</definedName>
    <definedName name="QBREPORTCOMPARECOL_BUDDIFF" localSheetId="2">FALSE</definedName>
    <definedName name="QBREPORTCOMPARECOL_BUDGET" localSheetId="1">TRUE</definedName>
    <definedName name="QBREPORTCOMPARECOL_BUDGET" localSheetId="4">TRUE</definedName>
    <definedName name="QBREPORTCOMPARECOL_BUDGET" localSheetId="5">TRUE</definedName>
    <definedName name="QBREPORTCOMPARECOL_BUDGET" localSheetId="6">TRUE</definedName>
    <definedName name="QBREPORTCOMPARECOL_BUDGET" localSheetId="2">TRUE</definedName>
    <definedName name="QBREPORTCOMPARECOL_BUDPCT" localSheetId="1">FALSE</definedName>
    <definedName name="QBREPORTCOMPARECOL_BUDPCT" localSheetId="4">FALSE</definedName>
    <definedName name="QBREPORTCOMPARECOL_BUDPCT" localSheetId="5">FALSE</definedName>
    <definedName name="QBREPORTCOMPARECOL_BUDPCT" localSheetId="6">FALSE</definedName>
    <definedName name="QBREPORTCOMPARECOL_BUDPCT" localSheetId="2">FALSE</definedName>
    <definedName name="QBREPORTCOMPARECOL_COGS" localSheetId="1">FALSE</definedName>
    <definedName name="QBREPORTCOMPARECOL_COGS" localSheetId="4">FALSE</definedName>
    <definedName name="QBREPORTCOMPARECOL_COGS" localSheetId="5">FALSE</definedName>
    <definedName name="QBREPORTCOMPARECOL_COGS" localSheetId="6">FALSE</definedName>
    <definedName name="QBREPORTCOMPARECOL_COGS" localSheetId="2">FALSE</definedName>
    <definedName name="QBREPORTCOMPARECOL_EXCLUDEAMOUNT" localSheetId="1">FALSE</definedName>
    <definedName name="QBREPORTCOMPARECOL_EXCLUDEAMOUNT" localSheetId="4">FALSE</definedName>
    <definedName name="QBREPORTCOMPARECOL_EXCLUDEAMOUNT" localSheetId="5">FALSE</definedName>
    <definedName name="QBREPORTCOMPARECOL_EXCLUDEAMOUNT" localSheetId="6">FALSE</definedName>
    <definedName name="QBREPORTCOMPARECOL_EXCLUDEAMOUNT" localSheetId="2">FALSE</definedName>
    <definedName name="QBREPORTCOMPARECOL_EXCLUDECURPERIOD" localSheetId="1">TRUE</definedName>
    <definedName name="QBREPORTCOMPARECOL_EXCLUDECURPERIOD" localSheetId="4">TRUE</definedName>
    <definedName name="QBREPORTCOMPARECOL_EXCLUDECURPERIOD" localSheetId="5">TRUE</definedName>
    <definedName name="QBREPORTCOMPARECOL_EXCLUDECURPERIOD" localSheetId="6">TRUE</definedName>
    <definedName name="QBREPORTCOMPARECOL_EXCLUDECURPERIOD" localSheetId="2">TRUE</definedName>
    <definedName name="QBREPORTCOMPARECOL_FORECAST" localSheetId="1">FALSE</definedName>
    <definedName name="QBREPORTCOMPARECOL_FORECAST" localSheetId="4">FALSE</definedName>
    <definedName name="QBREPORTCOMPARECOL_FORECAST" localSheetId="5">FALSE</definedName>
    <definedName name="QBREPORTCOMPARECOL_FORECAST" localSheetId="6">FALSE</definedName>
    <definedName name="QBREPORTCOMPARECOL_FORECAST" localSheetId="2">FALSE</definedName>
    <definedName name="QBREPORTCOMPARECOL_GROSSMARGIN" localSheetId="1">FALSE</definedName>
    <definedName name="QBREPORTCOMPARECOL_GROSSMARGIN" localSheetId="4">FALSE</definedName>
    <definedName name="QBREPORTCOMPARECOL_GROSSMARGIN" localSheetId="5">FALSE</definedName>
    <definedName name="QBREPORTCOMPARECOL_GROSSMARGIN" localSheetId="6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4">FALSE</definedName>
    <definedName name="QBREPORTCOMPARECOL_GROSSMARGINPCT" localSheetId="5">FALSE</definedName>
    <definedName name="QBREPORTCOMPARECOL_GROSSMARGINPCT" localSheetId="6">FALSE</definedName>
    <definedName name="QBREPORTCOMPARECOL_GROSSMARGINPCT" localSheetId="2">FALSE</definedName>
    <definedName name="QBREPORTCOMPARECOL_HOURS" localSheetId="1">FALSE</definedName>
    <definedName name="QBREPORTCOMPARECOL_HOURS" localSheetId="4">FALSE</definedName>
    <definedName name="QBREPORTCOMPARECOL_HOURS" localSheetId="5">FALSE</definedName>
    <definedName name="QBREPORTCOMPARECOL_HOURS" localSheetId="6">FALSE</definedName>
    <definedName name="QBREPORTCOMPARECOL_HOURS" localSheetId="2">FALSE</definedName>
    <definedName name="QBREPORTCOMPARECOL_PCTCOL" localSheetId="1">FALSE</definedName>
    <definedName name="QBREPORTCOMPARECOL_PCTCOL" localSheetId="4">FALSE</definedName>
    <definedName name="QBREPORTCOMPARECOL_PCTCOL" localSheetId="5">FALSE</definedName>
    <definedName name="QBREPORTCOMPARECOL_PCTCOL" localSheetId="6">FALSE</definedName>
    <definedName name="QBREPORTCOMPARECOL_PCTCOL" localSheetId="2">FALSE</definedName>
    <definedName name="QBREPORTCOMPARECOL_PCTEXPENSE" localSheetId="1">FALSE</definedName>
    <definedName name="QBREPORTCOMPARECOL_PCTEXPENSE" localSheetId="4">FALSE</definedName>
    <definedName name="QBREPORTCOMPARECOL_PCTEXPENSE" localSheetId="5">FALSE</definedName>
    <definedName name="QBREPORTCOMPARECOL_PCTEXPENSE" localSheetId="6">FALSE</definedName>
    <definedName name="QBREPORTCOMPARECOL_PCTEXPENSE" localSheetId="2">FALSE</definedName>
    <definedName name="QBREPORTCOMPARECOL_PCTINCOME" localSheetId="1">FALSE</definedName>
    <definedName name="QBREPORTCOMPARECOL_PCTINCOME" localSheetId="4">FALSE</definedName>
    <definedName name="QBREPORTCOMPARECOL_PCTINCOME" localSheetId="5">FALSE</definedName>
    <definedName name="QBREPORTCOMPARECOL_PCTINCOME" localSheetId="6">FALSE</definedName>
    <definedName name="QBREPORTCOMPARECOL_PCTINCOME" localSheetId="2">FALSE</definedName>
    <definedName name="QBREPORTCOMPARECOL_PCTOFSALES" localSheetId="1">FALSE</definedName>
    <definedName name="QBREPORTCOMPARECOL_PCTOFSALES" localSheetId="4">FALSE</definedName>
    <definedName name="QBREPORTCOMPARECOL_PCTOFSALES" localSheetId="5">FALSE</definedName>
    <definedName name="QBREPORTCOMPARECOL_PCTOFSALES" localSheetId="6">FALSE</definedName>
    <definedName name="QBREPORTCOMPARECOL_PCTOFSALES" localSheetId="2">FALSE</definedName>
    <definedName name="QBREPORTCOMPARECOL_PCTROW" localSheetId="1">FALSE</definedName>
    <definedName name="QBREPORTCOMPARECOL_PCTROW" localSheetId="4">FALSE</definedName>
    <definedName name="QBREPORTCOMPARECOL_PCTROW" localSheetId="5">FALSE</definedName>
    <definedName name="QBREPORTCOMPARECOL_PCTROW" localSheetId="6">FALSE</definedName>
    <definedName name="QBREPORTCOMPARECOL_PCTROW" localSheetId="2">FALSE</definedName>
    <definedName name="QBREPORTCOMPARECOL_PPDIFF" localSheetId="1">FALSE</definedName>
    <definedName name="QBREPORTCOMPARECOL_PPDIFF" localSheetId="4">FALSE</definedName>
    <definedName name="QBREPORTCOMPARECOL_PPDIFF" localSheetId="5">FALSE</definedName>
    <definedName name="QBREPORTCOMPARECOL_PPDIFF" localSheetId="6">FALSE</definedName>
    <definedName name="QBREPORTCOMPARECOL_PPDIFF" localSheetId="2">FALSE</definedName>
    <definedName name="QBREPORTCOMPARECOL_PPPCT" localSheetId="1">FALSE</definedName>
    <definedName name="QBREPORTCOMPARECOL_PPPCT" localSheetId="4">FALSE</definedName>
    <definedName name="QBREPORTCOMPARECOL_PPPCT" localSheetId="5">FALSE</definedName>
    <definedName name="QBREPORTCOMPARECOL_PPPCT" localSheetId="6">FALSE</definedName>
    <definedName name="QBREPORTCOMPARECOL_PPPCT" localSheetId="2">FALSE</definedName>
    <definedName name="QBREPORTCOMPARECOL_PREVPERIOD" localSheetId="1">FALSE</definedName>
    <definedName name="QBREPORTCOMPARECOL_PREVPERIOD" localSheetId="4">FALSE</definedName>
    <definedName name="QBREPORTCOMPARECOL_PREVPERIOD" localSheetId="5">FALSE</definedName>
    <definedName name="QBREPORTCOMPARECOL_PREVPERIOD" localSheetId="6">FALSE</definedName>
    <definedName name="QBREPORTCOMPARECOL_PREVPERIOD" localSheetId="2">FALSE</definedName>
    <definedName name="QBREPORTCOMPARECOL_PREVYEAR" localSheetId="1">FALSE</definedName>
    <definedName name="QBREPORTCOMPARECOL_PREVYEAR" localSheetId="4">FALSE</definedName>
    <definedName name="QBREPORTCOMPARECOL_PREVYEAR" localSheetId="5">FALSE</definedName>
    <definedName name="QBREPORTCOMPARECOL_PREVYEAR" localSheetId="6">FALSE</definedName>
    <definedName name="QBREPORTCOMPARECOL_PREVYEAR" localSheetId="2">FALSE</definedName>
    <definedName name="QBREPORTCOMPARECOL_PYDIFF" localSheetId="1">FALSE</definedName>
    <definedName name="QBREPORTCOMPARECOL_PYDIFF" localSheetId="4">FALSE</definedName>
    <definedName name="QBREPORTCOMPARECOL_PYDIFF" localSheetId="5">FALSE</definedName>
    <definedName name="QBREPORTCOMPARECOL_PYDIFF" localSheetId="6">FALSE</definedName>
    <definedName name="QBREPORTCOMPARECOL_PYDIFF" localSheetId="2">FALSE</definedName>
    <definedName name="QBREPORTCOMPARECOL_PYPCT" localSheetId="1">FALSE</definedName>
    <definedName name="QBREPORTCOMPARECOL_PYPCT" localSheetId="4">FALSE</definedName>
    <definedName name="QBREPORTCOMPARECOL_PYPCT" localSheetId="5">FALSE</definedName>
    <definedName name="QBREPORTCOMPARECOL_PYPCT" localSheetId="6">FALSE</definedName>
    <definedName name="QBREPORTCOMPARECOL_PYPCT" localSheetId="2">FALSE</definedName>
    <definedName name="QBREPORTCOMPARECOL_QTY" localSheetId="1">FALSE</definedName>
    <definedName name="QBREPORTCOMPARECOL_QTY" localSheetId="4">FALSE</definedName>
    <definedName name="QBREPORTCOMPARECOL_QTY" localSheetId="5">FALSE</definedName>
    <definedName name="QBREPORTCOMPARECOL_QTY" localSheetId="6">FALSE</definedName>
    <definedName name="QBREPORTCOMPARECOL_QTY" localSheetId="2">FALSE</definedName>
    <definedName name="QBREPORTCOMPARECOL_RATE" localSheetId="1">FALSE</definedName>
    <definedName name="QBREPORTCOMPARECOL_RATE" localSheetId="4">FALSE</definedName>
    <definedName name="QBREPORTCOMPARECOL_RATE" localSheetId="5">FALSE</definedName>
    <definedName name="QBREPORTCOMPARECOL_RATE" localSheetId="6">FALSE</definedName>
    <definedName name="QBREPORTCOMPARECOL_RATE" localSheetId="2">FALSE</definedName>
    <definedName name="QBREPORTCOMPARECOL_TRIPBILLEDMILES" localSheetId="1">FALSE</definedName>
    <definedName name="QBREPORTCOMPARECOL_TRIPBILLEDMILES" localSheetId="4">FALSE</definedName>
    <definedName name="QBREPORTCOMPARECOL_TRIPBILLEDMILES" localSheetId="5">FALSE</definedName>
    <definedName name="QBREPORTCOMPARECOL_TRIPBILLEDMILES" localSheetId="6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4">FALSE</definedName>
    <definedName name="QBREPORTCOMPARECOL_TRIPBILLINGAMOUNT" localSheetId="5">FALSE</definedName>
    <definedName name="QBREPORTCOMPARECOL_TRIPBILLINGAMOUNT" localSheetId="6">FALSE</definedName>
    <definedName name="QBREPORTCOMPARECOL_TRIPBILLINGAMOUNT" localSheetId="2">FALSE</definedName>
    <definedName name="QBREPORTCOMPARECOL_TRIPMILES" localSheetId="1">FALSE</definedName>
    <definedName name="QBREPORTCOMPARECOL_TRIPMILES" localSheetId="4">FALSE</definedName>
    <definedName name="QBREPORTCOMPARECOL_TRIPMILES" localSheetId="5">FALSE</definedName>
    <definedName name="QBREPORTCOMPARECOL_TRIPMILES" localSheetId="6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4">FALSE</definedName>
    <definedName name="QBREPORTCOMPARECOL_TRIPNOTBILLABLEMILES" localSheetId="5">FALSE</definedName>
    <definedName name="QBREPORTCOMPARECOL_TRIPNOTBILLABLEMILES" localSheetId="6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4">FALSE</definedName>
    <definedName name="QBREPORTCOMPARECOL_TRIPTAXDEDUCTIBLEAMOUNT" localSheetId="5">FALSE</definedName>
    <definedName name="QBREPORTCOMPARECOL_TRIPTAXDEDUCTIBLEAMOUNT" localSheetId="6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4">FALSE</definedName>
    <definedName name="QBREPORTCOMPARECOL_TRIPUNBILLEDMILES" localSheetId="5">FALSE</definedName>
    <definedName name="QBREPORTCOMPARECOL_TRIPUNBILLEDMILES" localSheetId="6">FALSE</definedName>
    <definedName name="QBREPORTCOMPARECOL_TRIPUNBILLEDMILES" localSheetId="2">FALSE</definedName>
    <definedName name="QBREPORTCOMPARECOL_YTD" localSheetId="1">FALSE</definedName>
    <definedName name="QBREPORTCOMPARECOL_YTD" localSheetId="4">FALSE</definedName>
    <definedName name="QBREPORTCOMPARECOL_YTD" localSheetId="5">FALSE</definedName>
    <definedName name="QBREPORTCOMPARECOL_YTD" localSheetId="6">FALSE</definedName>
    <definedName name="QBREPORTCOMPARECOL_YTD" localSheetId="2">FALSE</definedName>
    <definedName name="QBREPORTCOMPARECOL_YTDBUDGET" localSheetId="1">FALSE</definedName>
    <definedName name="QBREPORTCOMPARECOL_YTDBUDGET" localSheetId="4">FALSE</definedName>
    <definedName name="QBREPORTCOMPARECOL_YTDBUDGET" localSheetId="5">FALSE</definedName>
    <definedName name="QBREPORTCOMPARECOL_YTDBUDGET" localSheetId="6">FALSE</definedName>
    <definedName name="QBREPORTCOMPARECOL_YTDBUDGET" localSheetId="2">FALSE</definedName>
    <definedName name="QBREPORTCOMPARECOL_YTDPCT" localSheetId="1">FALSE</definedName>
    <definedName name="QBREPORTCOMPARECOL_YTDPCT" localSheetId="4">FALSE</definedName>
    <definedName name="QBREPORTCOMPARECOL_YTDPCT" localSheetId="5">FALSE</definedName>
    <definedName name="QBREPORTCOMPARECOL_YTDPCT" localSheetId="6">FALSE</definedName>
    <definedName name="QBREPORTCOMPARECOL_YTDPCT" localSheetId="2">FALSE</definedName>
    <definedName name="QBREPORTROWAXIS" localSheetId="1">11</definedName>
    <definedName name="QBREPORTROWAXIS" localSheetId="4">11</definedName>
    <definedName name="QBREPORTROWAXIS" localSheetId="5">11</definedName>
    <definedName name="QBREPORTROWAXIS" localSheetId="6">11</definedName>
    <definedName name="QBREPORTROWAXIS" localSheetId="2">11</definedName>
    <definedName name="QBREPORTSUBCOLAXIS" localSheetId="1">24</definedName>
    <definedName name="QBREPORTSUBCOLAXIS" localSheetId="4">24</definedName>
    <definedName name="QBREPORTSUBCOLAXIS" localSheetId="5">24</definedName>
    <definedName name="QBREPORTSUBCOLAXIS" localSheetId="6">24</definedName>
    <definedName name="QBREPORTSUBCOLAXIS" localSheetId="2">24</definedName>
    <definedName name="QBREPORTTYPE" localSheetId="1">287</definedName>
    <definedName name="QBREPORTTYPE" localSheetId="4">287</definedName>
    <definedName name="QBREPORTTYPE" localSheetId="5">287</definedName>
    <definedName name="QBREPORTTYPE" localSheetId="6">287</definedName>
    <definedName name="QBREPORTTYPE" localSheetId="2">287</definedName>
    <definedName name="QBROWHEADERS" localSheetId="1">9</definedName>
    <definedName name="QBROWHEADERS" localSheetId="4">9</definedName>
    <definedName name="QBROWHEADERS" localSheetId="5">9</definedName>
    <definedName name="QBROWHEADERS" localSheetId="6">9</definedName>
    <definedName name="QBROWHEADERS" localSheetId="2">9</definedName>
    <definedName name="QBSTARTDATE" localSheetId="1">20210101</definedName>
    <definedName name="QBSTARTDATE" localSheetId="4">20210101</definedName>
    <definedName name="QBSTARTDATE" localSheetId="5">20210101</definedName>
    <definedName name="QBSTARTDATE" localSheetId="6">20210101</definedName>
    <definedName name="QBSTARTDATE" localSheetId="2">20210101</definedName>
    <definedName name="Ratings" localSheetId="10">#REF!</definedName>
    <definedName name="Rating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E7" i="9" s="1"/>
  <c r="D12" i="9"/>
  <c r="E12" i="9" s="1"/>
  <c r="D13" i="9"/>
  <c r="E13" i="9" s="1"/>
  <c r="F13" i="9" s="1"/>
  <c r="G13" i="9" s="1"/>
  <c r="H13" i="9" s="1"/>
  <c r="I13" i="9" s="1"/>
  <c r="J13" i="9" s="1"/>
  <c r="F7" i="9" l="1"/>
  <c r="G7" i="9" s="1"/>
  <c r="H7" i="9" s="1"/>
  <c r="I7" i="9" s="1"/>
  <c r="J7" i="9" s="1"/>
  <c r="O13" i="9"/>
  <c r="K13" i="9"/>
  <c r="L13" i="9" s="1"/>
  <c r="M13" i="9" s="1"/>
  <c r="N13" i="9" s="1"/>
  <c r="F12" i="9"/>
  <c r="G12" i="9" s="1"/>
  <c r="H12" i="9" s="1"/>
  <c r="I12" i="9" s="1"/>
  <c r="J12" i="9" s="1"/>
  <c r="K7" i="9" l="1"/>
  <c r="L7" i="9" s="1"/>
  <c r="M7" i="9" s="1"/>
  <c r="N7" i="9" s="1"/>
  <c r="O7" i="9"/>
  <c r="P13" i="9"/>
  <c r="K12" i="9"/>
  <c r="L12" i="9" s="1"/>
  <c r="M12" i="9" s="1"/>
  <c r="N12" i="9" s="1"/>
  <c r="O12" i="9"/>
  <c r="P7" i="9" l="1"/>
  <c r="P12" i="9"/>
  <c r="D6" i="9" l="1"/>
  <c r="D15" i="9" l="1"/>
  <c r="J6" i="7" s="1"/>
  <c r="D8" i="9"/>
  <c r="J5" i="7" s="1"/>
  <c r="P14" i="9" l="1"/>
  <c r="E6" i="9"/>
  <c r="F6" i="9" l="1"/>
  <c r="F8" i="9" s="1"/>
  <c r="L5" i="7" s="1"/>
  <c r="E8" i="9"/>
  <c r="K5" i="7" s="1"/>
  <c r="G6" i="9" l="1"/>
  <c r="H6" i="9" l="1"/>
  <c r="I6" i="9" s="1"/>
  <c r="J6" i="9" s="1"/>
  <c r="K6" i="9" l="1"/>
  <c r="O6" i="9"/>
  <c r="L6" i="9" l="1"/>
  <c r="G8" i="9"/>
  <c r="M5" i="7" s="1"/>
  <c r="H8" i="9" l="1"/>
  <c r="N5" i="7" s="1"/>
  <c r="M6" i="9"/>
  <c r="I8" i="9" l="1"/>
  <c r="O5" i="7" s="1"/>
  <c r="N6" i="9"/>
  <c r="P6" i="9" s="1"/>
  <c r="D18" i="9" l="1"/>
  <c r="J8" i="9"/>
  <c r="P5" i="7" s="1"/>
  <c r="O8" i="9" l="1"/>
  <c r="U5" i="7" s="1"/>
  <c r="K8" i="9"/>
  <c r="Q5" i="7" s="1"/>
  <c r="E15" i="9"/>
  <c r="E18" i="9" l="1"/>
  <c r="K6" i="7"/>
  <c r="L8" i="9"/>
  <c r="R5" i="7" s="1"/>
  <c r="F15" i="9"/>
  <c r="F18" i="9" l="1"/>
  <c r="L6" i="7"/>
  <c r="G15" i="9"/>
  <c r="M8" i="9"/>
  <c r="S5" i="7" s="1"/>
  <c r="G18" i="9" l="1"/>
  <c r="M6" i="7"/>
  <c r="N8" i="9"/>
  <c r="T5" i="7" s="1"/>
  <c r="H15" i="9"/>
  <c r="H18" i="9" l="1"/>
  <c r="N6" i="7"/>
  <c r="P8" i="9"/>
  <c r="I15" i="9"/>
  <c r="I18" i="9" l="1"/>
  <c r="O6" i="7"/>
  <c r="J15" i="9"/>
  <c r="J18" i="9" l="1"/>
  <c r="P6" i="7"/>
  <c r="O15" i="9"/>
  <c r="K15" i="9"/>
  <c r="K18" i="9" l="1"/>
  <c r="Q6" i="7"/>
  <c r="O18" i="9"/>
  <c r="U6" i="7"/>
  <c r="L15" i="9"/>
  <c r="L18" i="9" l="1"/>
  <c r="R6" i="7"/>
  <c r="M15" i="9"/>
  <c r="M18" i="9" l="1"/>
  <c r="S6" i="7"/>
  <c r="N15" i="9"/>
  <c r="N18" i="9" l="1"/>
  <c r="T6" i="7"/>
  <c r="P15" i="9"/>
  <c r="P18" i="9" s="1"/>
  <c r="AG16" i="16" l="1"/>
  <c r="U11" i="16"/>
  <c r="V11" i="16" s="1"/>
  <c r="W11" i="16" s="1"/>
  <c r="X11" i="16" s="1"/>
  <c r="Y11" i="16" s="1"/>
  <c r="Z11" i="16" s="1"/>
  <c r="AE11" i="16" l="1"/>
  <c r="AA11" i="16"/>
  <c r="AB11" i="16" s="1"/>
  <c r="AC11" i="16" s="1"/>
  <c r="AD11" i="16" s="1"/>
  <c r="T36" i="16"/>
  <c r="C9" i="16"/>
  <c r="C19" i="16"/>
  <c r="U34" i="16"/>
  <c r="V34" i="16" s="1"/>
  <c r="W34" i="16" s="1"/>
  <c r="X34" i="16" s="1"/>
  <c r="Y34" i="16" s="1"/>
  <c r="Z34" i="16" s="1"/>
  <c r="U33" i="16"/>
  <c r="U32" i="16"/>
  <c r="U27" i="16"/>
  <c r="V27" i="16" s="1"/>
  <c r="W27" i="16" s="1"/>
  <c r="X27" i="16" s="1"/>
  <c r="Y27" i="16" s="1"/>
  <c r="Z27" i="16" s="1"/>
  <c r="U16" i="16"/>
  <c r="V16" i="16" s="1"/>
  <c r="X16" i="16" s="1"/>
  <c r="U25" i="16"/>
  <c r="V25" i="16" s="1"/>
  <c r="W25" i="16" s="1"/>
  <c r="X25" i="16" s="1"/>
  <c r="Y25" i="16" s="1"/>
  <c r="Z25" i="16" s="1"/>
  <c r="U24" i="16"/>
  <c r="V24" i="16" s="1"/>
  <c r="W23" i="16"/>
  <c r="U26" i="16"/>
  <c r="V26" i="16" s="1"/>
  <c r="W26" i="16" s="1"/>
  <c r="X26" i="16" s="1"/>
  <c r="Y26" i="16" s="1"/>
  <c r="Z26" i="16" s="1"/>
  <c r="U19" i="16"/>
  <c r="V19" i="16" s="1"/>
  <c r="W19" i="16" s="1"/>
  <c r="X19" i="16" s="1"/>
  <c r="Y19" i="16" s="1"/>
  <c r="Z19" i="16" s="1"/>
  <c r="U7" i="16"/>
  <c r="V7" i="16" s="1"/>
  <c r="W7" i="16" s="1"/>
  <c r="X7" i="16" s="1"/>
  <c r="Y7" i="16" s="1"/>
  <c r="Z7" i="16" s="1"/>
  <c r="U12" i="16"/>
  <c r="V12" i="16" s="1"/>
  <c r="W12" i="16" s="1"/>
  <c r="X12" i="16" s="1"/>
  <c r="Y12" i="16" s="1"/>
  <c r="Z12" i="16" s="1"/>
  <c r="U10" i="16"/>
  <c r="V10" i="16" s="1"/>
  <c r="W10" i="16" s="1"/>
  <c r="X10" i="16" s="1"/>
  <c r="Y10" i="16" s="1"/>
  <c r="Z10" i="16" s="1"/>
  <c r="U15" i="16"/>
  <c r="V15" i="16" s="1"/>
  <c r="W15" i="16" s="1"/>
  <c r="X15" i="16" s="1"/>
  <c r="Y15" i="16" s="1"/>
  <c r="Z15" i="16" s="1"/>
  <c r="U14" i="16"/>
  <c r="V14" i="16" s="1"/>
  <c r="W14" i="16" s="1"/>
  <c r="X14" i="16" s="1"/>
  <c r="Y14" i="16" s="1"/>
  <c r="Z14" i="16" s="1"/>
  <c r="U22" i="16"/>
  <c r="V22" i="16" s="1"/>
  <c r="W22" i="16" s="1"/>
  <c r="X22" i="16" s="1"/>
  <c r="Y22" i="16" s="1"/>
  <c r="Z22" i="16" s="1"/>
  <c r="U9" i="16"/>
  <c r="V9" i="16" s="1"/>
  <c r="W9" i="16" s="1"/>
  <c r="U8" i="16"/>
  <c r="V8" i="16" s="1"/>
  <c r="W8" i="16" s="1"/>
  <c r="U18" i="16"/>
  <c r="V18" i="16" s="1"/>
  <c r="W18" i="16" s="1"/>
  <c r="X18" i="16" s="1"/>
  <c r="Y18" i="16" s="1"/>
  <c r="Z18" i="16" s="1"/>
  <c r="U13" i="16"/>
  <c r="V13" i="16" s="1"/>
  <c r="W13" i="16" s="1"/>
  <c r="X13" i="16" s="1"/>
  <c r="Y13" i="16" s="1"/>
  <c r="Z13" i="16" s="1"/>
  <c r="U21" i="16"/>
  <c r="V21" i="16" s="1"/>
  <c r="W21" i="16" s="1"/>
  <c r="X21" i="16" s="1"/>
  <c r="Y21" i="16" s="1"/>
  <c r="Z21" i="16" s="1"/>
  <c r="U6" i="16"/>
  <c r="V6" i="16" s="1"/>
  <c r="W6" i="16" s="1"/>
  <c r="X6" i="16" s="1"/>
  <c r="Y6" i="16" s="1"/>
  <c r="Z6" i="16" s="1"/>
  <c r="U5" i="16"/>
  <c r="V5" i="16" s="1"/>
  <c r="AG22" i="16"/>
  <c r="AG14" i="16"/>
  <c r="AG15" i="16"/>
  <c r="AG12" i="16"/>
  <c r="AG24" i="16"/>
  <c r="AG11" i="16"/>
  <c r="AG27" i="16"/>
  <c r="AF28" i="16"/>
  <c r="C33" i="16"/>
  <c r="C34" i="16"/>
  <c r="C32" i="16"/>
  <c r="AF44" i="16"/>
  <c r="K8" i="16"/>
  <c r="L8" i="16"/>
  <c r="M8" i="16"/>
  <c r="N8" i="16"/>
  <c r="O8" i="16"/>
  <c r="P8" i="16"/>
  <c r="Q8" i="16"/>
  <c r="R8" i="16"/>
  <c r="S8" i="16"/>
  <c r="Q23" i="16"/>
  <c r="R23" i="16" s="1"/>
  <c r="S23" i="16" s="1"/>
  <c r="Q15" i="16"/>
  <c r="R15" i="16" s="1"/>
  <c r="G39" i="16"/>
  <c r="L40" i="16"/>
  <c r="M40" i="16" s="1"/>
  <c r="O40" i="16" s="1"/>
  <c r="Q40" i="16" s="1"/>
  <c r="R40" i="16" s="1"/>
  <c r="S40" i="16" s="1"/>
  <c r="T40" i="16" s="1"/>
  <c r="U40" i="16" s="1"/>
  <c r="V40" i="16" s="1"/>
  <c r="W40" i="16" s="1"/>
  <c r="X40" i="16" s="1"/>
  <c r="Y40" i="16" s="1"/>
  <c r="Z40" i="16" s="1"/>
  <c r="AE40" i="16" s="1"/>
  <c r="J6" i="16"/>
  <c r="K6" i="16"/>
  <c r="L6" i="16"/>
  <c r="M6" i="16"/>
  <c r="N6" i="16"/>
  <c r="O6" i="16"/>
  <c r="P6" i="16" s="1"/>
  <c r="Q6" i="16" s="1"/>
  <c r="R6" i="16" s="1"/>
  <c r="S6" i="16" s="1"/>
  <c r="E45" i="16"/>
  <c r="D45" i="16"/>
  <c r="Q43" i="16"/>
  <c r="R43" i="16" s="1"/>
  <c r="S43" i="16" s="1"/>
  <c r="T43" i="16" s="1"/>
  <c r="U43" i="16" s="1"/>
  <c r="V43" i="16" s="1"/>
  <c r="W43" i="16" s="1"/>
  <c r="X43" i="16" s="1"/>
  <c r="Y43" i="16" s="1"/>
  <c r="Z43" i="16" s="1"/>
  <c r="AE43" i="16" s="1"/>
  <c r="Q42" i="16"/>
  <c r="R42" i="16" s="1"/>
  <c r="S42" i="16" s="1"/>
  <c r="T42" i="16" s="1"/>
  <c r="U42" i="16" s="1"/>
  <c r="V42" i="16" s="1"/>
  <c r="W42" i="16" s="1"/>
  <c r="X42" i="16" s="1"/>
  <c r="Y42" i="16" s="1"/>
  <c r="Z42" i="16" s="1"/>
  <c r="AE42" i="16" s="1"/>
  <c r="R27" i="16"/>
  <c r="S27" i="16" s="1"/>
  <c r="R11" i="16"/>
  <c r="S11" i="16" s="1"/>
  <c r="Q16" i="16"/>
  <c r="R16" i="16" s="1"/>
  <c r="S16" i="16" s="1"/>
  <c r="P25" i="16"/>
  <c r="Q25" i="16" s="1"/>
  <c r="R25" i="16" s="1"/>
  <c r="S25" i="16" s="1"/>
  <c r="AG25" i="16" s="1"/>
  <c r="Q20" i="16"/>
  <c r="R20" i="16" s="1"/>
  <c r="S20" i="16" s="1"/>
  <c r="AG20" i="16" s="1"/>
  <c r="P26" i="16"/>
  <c r="Q26" i="16" s="1"/>
  <c r="R26" i="16" s="1"/>
  <c r="S26" i="16" s="1"/>
  <c r="AG26" i="16" s="1"/>
  <c r="R7" i="16"/>
  <c r="S7" i="16" s="1"/>
  <c r="P17" i="16"/>
  <c r="O12" i="16"/>
  <c r="P12" i="16" s="1"/>
  <c r="Q12" i="16" s="1"/>
  <c r="R12" i="16" s="1"/>
  <c r="S12" i="16" s="1"/>
  <c r="N12" i="16"/>
  <c r="M12" i="16"/>
  <c r="L12" i="16"/>
  <c r="K12" i="16"/>
  <c r="J12" i="16"/>
  <c r="O14" i="16"/>
  <c r="P14" i="16" s="1"/>
  <c r="Q14" i="16" s="1"/>
  <c r="R14" i="16" s="1"/>
  <c r="S14" i="16" s="1"/>
  <c r="N14" i="16"/>
  <c r="M14" i="16"/>
  <c r="L14" i="16"/>
  <c r="K14" i="16"/>
  <c r="O22" i="16"/>
  <c r="P22" i="16" s="1"/>
  <c r="Q22" i="16" s="1"/>
  <c r="R22" i="16" s="1"/>
  <c r="S22" i="16" s="1"/>
  <c r="N22" i="16"/>
  <c r="M22" i="16"/>
  <c r="L22" i="16"/>
  <c r="K22" i="16"/>
  <c r="J8" i="16"/>
  <c r="I8" i="16"/>
  <c r="H8" i="16"/>
  <c r="G8" i="16"/>
  <c r="F8" i="16"/>
  <c r="F29" i="16" s="1"/>
  <c r="E8" i="16"/>
  <c r="E29" i="16" s="1"/>
  <c r="D8" i="16"/>
  <c r="D29" i="16" s="1"/>
  <c r="O18" i="16"/>
  <c r="P18" i="16" s="1"/>
  <c r="Q18" i="16" s="1"/>
  <c r="R18" i="16" s="1"/>
  <c r="S18" i="16" s="1"/>
  <c r="N18" i="16"/>
  <c r="M18" i="16"/>
  <c r="L18" i="16"/>
  <c r="K18" i="16"/>
  <c r="J18" i="16"/>
  <c r="I18" i="16"/>
  <c r="G13" i="16"/>
  <c r="O21" i="16"/>
  <c r="P21" i="16" s="1"/>
  <c r="Q21" i="16" s="1"/>
  <c r="R21" i="16" s="1"/>
  <c r="S21" i="16" s="1"/>
  <c r="N21" i="16"/>
  <c r="M21" i="16"/>
  <c r="L21" i="16"/>
  <c r="K21" i="16"/>
  <c r="M24" i="12"/>
  <c r="M25" i="12"/>
  <c r="M22" i="12"/>
  <c r="R24" i="12"/>
  <c r="R23" i="12"/>
  <c r="M27" i="12"/>
  <c r="O8" i="13"/>
  <c r="G9" i="13"/>
  <c r="H9" i="13"/>
  <c r="H8" i="13" s="1"/>
  <c r="I9" i="13"/>
  <c r="I8" i="13" s="1"/>
  <c r="J9" i="13"/>
  <c r="J8" i="13" s="1"/>
  <c r="K9" i="13"/>
  <c r="K8" i="13" s="1"/>
  <c r="L9" i="13"/>
  <c r="L8" i="13" s="1"/>
  <c r="M9" i="13"/>
  <c r="N9" i="13"/>
  <c r="O9" i="13"/>
  <c r="P9" i="13"/>
  <c r="P8" i="13" s="1"/>
  <c r="Q9" i="13"/>
  <c r="Q8" i="13" s="1"/>
  <c r="R9" i="13"/>
  <c r="R8" i="13" s="1"/>
  <c r="S10" i="13"/>
  <c r="S9" i="13" s="1"/>
  <c r="S11" i="13"/>
  <c r="S12" i="13"/>
  <c r="S13" i="13"/>
  <c r="S14" i="13"/>
  <c r="S15" i="13"/>
  <c r="S16" i="13"/>
  <c r="G17" i="13"/>
  <c r="H17" i="13"/>
  <c r="I17" i="13"/>
  <c r="J17" i="13"/>
  <c r="K17" i="13"/>
  <c r="L17" i="13"/>
  <c r="M17" i="13"/>
  <c r="M8" i="13" s="1"/>
  <c r="N17" i="13"/>
  <c r="N8" i="13" s="1"/>
  <c r="O17" i="13"/>
  <c r="P17" i="13"/>
  <c r="Q17" i="13"/>
  <c r="R17" i="13"/>
  <c r="S18" i="13"/>
  <c r="S17" i="13" s="1"/>
  <c r="G19" i="13"/>
  <c r="G8" i="13" s="1"/>
  <c r="H19" i="13"/>
  <c r="I19" i="13"/>
  <c r="J19" i="13"/>
  <c r="K19" i="13"/>
  <c r="L19" i="13"/>
  <c r="M19" i="13"/>
  <c r="N19" i="13"/>
  <c r="O19" i="13"/>
  <c r="P19" i="13"/>
  <c r="Q19" i="13"/>
  <c r="R19" i="13"/>
  <c r="S20" i="13"/>
  <c r="S19" i="13" s="1"/>
  <c r="S21" i="13"/>
  <c r="S22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6" i="13"/>
  <c r="S25" i="13" s="1"/>
  <c r="G27" i="13"/>
  <c r="H27" i="13"/>
  <c r="S27" i="13" s="1"/>
  <c r="I27" i="13"/>
  <c r="J27" i="13"/>
  <c r="K27" i="13"/>
  <c r="L27" i="13"/>
  <c r="M27" i="13"/>
  <c r="N27" i="13"/>
  <c r="O27" i="13"/>
  <c r="P27" i="13"/>
  <c r="Q27" i="13"/>
  <c r="R27" i="13"/>
  <c r="S28" i="13"/>
  <c r="S29" i="13"/>
  <c r="S30" i="13"/>
  <c r="M26" i="12"/>
  <c r="M28" i="12"/>
  <c r="M31" i="12"/>
  <c r="X19" i="11"/>
  <c r="X45" i="11"/>
  <c r="X27" i="11"/>
  <c r="Y16" i="16" l="1"/>
  <c r="Z16" i="16" s="1"/>
  <c r="AA16" i="16" s="1"/>
  <c r="AB16" i="16" s="1"/>
  <c r="AC16" i="16" s="1"/>
  <c r="AD16" i="16" s="1"/>
  <c r="U36" i="16"/>
  <c r="C36" i="16"/>
  <c r="V32" i="16"/>
  <c r="V33" i="16"/>
  <c r="W33" i="16" s="1"/>
  <c r="X33" i="16" s="1"/>
  <c r="Y33" i="16" s="1"/>
  <c r="Z33" i="16" s="1"/>
  <c r="AA33" i="16" s="1"/>
  <c r="AB33" i="16" s="1"/>
  <c r="AC33" i="16" s="1"/>
  <c r="AD33" i="16" s="1"/>
  <c r="AE34" i="16"/>
  <c r="AA34" i="16"/>
  <c r="AB34" i="16" s="1"/>
  <c r="AC34" i="16" s="1"/>
  <c r="AD34" i="16" s="1"/>
  <c r="AA7" i="16"/>
  <c r="AB7" i="16" s="1"/>
  <c r="AC7" i="16" s="1"/>
  <c r="AD7" i="16" s="1"/>
  <c r="AE7" i="16"/>
  <c r="W24" i="16"/>
  <c r="X24" i="16" s="1"/>
  <c r="Y24" i="16" s="1"/>
  <c r="Z24" i="16" s="1"/>
  <c r="AE19" i="16"/>
  <c r="AA19" i="16"/>
  <c r="AB19" i="16" s="1"/>
  <c r="AC19" i="16" s="1"/>
  <c r="AD19" i="16" s="1"/>
  <c r="AE25" i="16"/>
  <c r="AA25" i="16"/>
  <c r="AB25" i="16" s="1"/>
  <c r="AC25" i="16" s="1"/>
  <c r="AD25" i="16" s="1"/>
  <c r="AA26" i="16"/>
  <c r="AB26" i="16" s="1"/>
  <c r="AC26" i="16" s="1"/>
  <c r="AD26" i="16" s="1"/>
  <c r="AE26" i="16"/>
  <c r="AE27" i="16"/>
  <c r="AA27" i="16"/>
  <c r="AB27" i="16" s="1"/>
  <c r="AC27" i="16" s="1"/>
  <c r="AD27" i="16" s="1"/>
  <c r="X23" i="16"/>
  <c r="Y23" i="16" s="1"/>
  <c r="Z23" i="16" s="1"/>
  <c r="AA22" i="16"/>
  <c r="AB22" i="16" s="1"/>
  <c r="AC22" i="16" s="1"/>
  <c r="AD22" i="16" s="1"/>
  <c r="AE22" i="16"/>
  <c r="AE13" i="16"/>
  <c r="AA13" i="16"/>
  <c r="AB13" i="16" s="1"/>
  <c r="AC13" i="16" s="1"/>
  <c r="AD13" i="16" s="1"/>
  <c r="AE14" i="16"/>
  <c r="AA14" i="16"/>
  <c r="AB14" i="16" s="1"/>
  <c r="AC14" i="16" s="1"/>
  <c r="AD14" i="16" s="1"/>
  <c r="AA6" i="16"/>
  <c r="AB6" i="16" s="1"/>
  <c r="AC6" i="16" s="1"/>
  <c r="AD6" i="16" s="1"/>
  <c r="AE6" i="16"/>
  <c r="AA18" i="16"/>
  <c r="AB18" i="16" s="1"/>
  <c r="AC18" i="16" s="1"/>
  <c r="AD18" i="16" s="1"/>
  <c r="AE18" i="16"/>
  <c r="AA15" i="16"/>
  <c r="AB15" i="16" s="1"/>
  <c r="AC15" i="16" s="1"/>
  <c r="AD15" i="16" s="1"/>
  <c r="AE15" i="16"/>
  <c r="AA21" i="16"/>
  <c r="AB21" i="16" s="1"/>
  <c r="AC21" i="16" s="1"/>
  <c r="AD21" i="16" s="1"/>
  <c r="AE21" i="16"/>
  <c r="AE10" i="16"/>
  <c r="AA10" i="16"/>
  <c r="AB10" i="16" s="1"/>
  <c r="AC10" i="16" s="1"/>
  <c r="AD10" i="16" s="1"/>
  <c r="X8" i="16"/>
  <c r="Y8" i="16" s="1"/>
  <c r="Z8" i="16" s="1"/>
  <c r="W5" i="16"/>
  <c r="X5" i="16" s="1"/>
  <c r="Y5" i="16" s="1"/>
  <c r="Z5" i="16" s="1"/>
  <c r="AE12" i="16"/>
  <c r="AA12" i="16"/>
  <c r="AB12" i="16" s="1"/>
  <c r="AC12" i="16" s="1"/>
  <c r="AD12" i="16" s="1"/>
  <c r="X9" i="16"/>
  <c r="Y9" i="16" s="1"/>
  <c r="Z9" i="16" s="1"/>
  <c r="AA40" i="16"/>
  <c r="AB40" i="16" s="1"/>
  <c r="AC40" i="16" s="1"/>
  <c r="AD40" i="16" s="1"/>
  <c r="AA43" i="16"/>
  <c r="AB43" i="16" s="1"/>
  <c r="AC43" i="16" s="1"/>
  <c r="AD43" i="16" s="1"/>
  <c r="AA42" i="16"/>
  <c r="S15" i="16"/>
  <c r="Q17" i="16"/>
  <c r="R17" i="16" s="1"/>
  <c r="S17" i="16" s="1"/>
  <c r="AG17" i="16" s="1"/>
  <c r="L41" i="16"/>
  <c r="M41" i="16" s="1"/>
  <c r="O41" i="16" s="1"/>
  <c r="Q41" i="16" s="1"/>
  <c r="R41" i="16" s="1"/>
  <c r="S41" i="16" s="1"/>
  <c r="T41" i="16" s="1"/>
  <c r="H29" i="16"/>
  <c r="I29" i="16"/>
  <c r="N29" i="16"/>
  <c r="L29" i="16"/>
  <c r="M29" i="16"/>
  <c r="O29" i="16"/>
  <c r="G29" i="16"/>
  <c r="J29" i="16"/>
  <c r="K29" i="16"/>
  <c r="G45" i="16"/>
  <c r="H39" i="16"/>
  <c r="D48" i="16"/>
  <c r="T20" i="16"/>
  <c r="U20" i="16" s="1"/>
  <c r="V20" i="16" s="1"/>
  <c r="W20" i="16" s="1"/>
  <c r="X20" i="16" s="1"/>
  <c r="Y20" i="16" s="1"/>
  <c r="Z20" i="16" s="1"/>
  <c r="E48" i="16"/>
  <c r="P29" i="16"/>
  <c r="F45" i="16"/>
  <c r="F48" i="16" s="1"/>
  <c r="M33" i="12"/>
  <c r="S8" i="13"/>
  <c r="AE16" i="16" l="1"/>
  <c r="AF16" i="16" s="1"/>
  <c r="W32" i="16"/>
  <c r="V36" i="16"/>
  <c r="AF13" i="16"/>
  <c r="AF40" i="16"/>
  <c r="AF34" i="16"/>
  <c r="AE33" i="16"/>
  <c r="AF33" i="16" s="1"/>
  <c r="AA24" i="16"/>
  <c r="AE24" i="16"/>
  <c r="AE20" i="16"/>
  <c r="AA20" i="16"/>
  <c r="AE23" i="16"/>
  <c r="AA23" i="16"/>
  <c r="AB23" i="16" s="1"/>
  <c r="AC23" i="16" s="1"/>
  <c r="AD23" i="16" s="1"/>
  <c r="AF12" i="16"/>
  <c r="AE5" i="16"/>
  <c r="AA5" i="16"/>
  <c r="AB5" i="16" s="1"/>
  <c r="AC5" i="16" s="1"/>
  <c r="AD5" i="16" s="1"/>
  <c r="AA9" i="16"/>
  <c r="AB9" i="16" s="1"/>
  <c r="AC9" i="16" s="1"/>
  <c r="AD9" i="16" s="1"/>
  <c r="AE9" i="16"/>
  <c r="AF21" i="16"/>
  <c r="AE8" i="16"/>
  <c r="AA8" i="16"/>
  <c r="AF25" i="16"/>
  <c r="AF18" i="16"/>
  <c r="AF14" i="16"/>
  <c r="AF43" i="16"/>
  <c r="U41" i="16"/>
  <c r="V41" i="16" s="1"/>
  <c r="W41" i="16" s="1"/>
  <c r="X41" i="16" s="1"/>
  <c r="Y41" i="16" s="1"/>
  <c r="Z41" i="16" s="1"/>
  <c r="AB42" i="16"/>
  <c r="AC42" i="16" s="1"/>
  <c r="AD42" i="16" s="1"/>
  <c r="Q29" i="16"/>
  <c r="G48" i="16"/>
  <c r="R29" i="16"/>
  <c r="H45" i="16"/>
  <c r="H48" i="16" s="1"/>
  <c r="I39" i="16"/>
  <c r="X30" i="11"/>
  <c r="X12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T27" i="11"/>
  <c r="S27" i="11"/>
  <c r="R27" i="11"/>
  <c r="Q27" i="11"/>
  <c r="P27" i="11"/>
  <c r="O27" i="11"/>
  <c r="N27" i="11"/>
  <c r="M27" i="11"/>
  <c r="L27" i="11"/>
  <c r="K27" i="11"/>
  <c r="J27" i="11"/>
  <c r="U27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J7" i="11"/>
  <c r="J6" i="11" s="1"/>
  <c r="J8" i="11" s="1"/>
  <c r="X32" i="16" l="1"/>
  <c r="W36" i="16"/>
  <c r="K7" i="11"/>
  <c r="K6" i="11" s="1"/>
  <c r="K8" i="11" s="1"/>
  <c r="K48" i="11" s="1"/>
  <c r="AB20" i="16"/>
  <c r="AC20" i="16" s="1"/>
  <c r="AD20" i="16" s="1"/>
  <c r="AB24" i="16"/>
  <c r="AC24" i="16" s="1"/>
  <c r="AD24" i="16" s="1"/>
  <c r="AF24" i="16" s="1"/>
  <c r="AF23" i="16"/>
  <c r="AF9" i="16"/>
  <c r="AB8" i="16"/>
  <c r="AC8" i="16" s="1"/>
  <c r="AD8" i="16" s="1"/>
  <c r="AF8" i="16" s="1"/>
  <c r="AF5" i="16"/>
  <c r="AF7" i="16"/>
  <c r="AF6" i="16"/>
  <c r="AF22" i="16"/>
  <c r="U17" i="16"/>
  <c r="V17" i="16" s="1"/>
  <c r="W17" i="16" s="1"/>
  <c r="X17" i="16" s="1"/>
  <c r="Y17" i="16" s="1"/>
  <c r="Z17" i="16" s="1"/>
  <c r="AF42" i="16"/>
  <c r="AF15" i="16"/>
  <c r="AE41" i="16"/>
  <c r="AA41" i="16"/>
  <c r="AF10" i="16"/>
  <c r="I45" i="16"/>
  <c r="I48" i="16" s="1"/>
  <c r="J39" i="16"/>
  <c r="S29" i="16"/>
  <c r="V19" i="11"/>
  <c r="V30" i="11"/>
  <c r="V39" i="11"/>
  <c r="V24" i="11"/>
  <c r="V35" i="11"/>
  <c r="V12" i="11"/>
  <c r="V27" i="11"/>
  <c r="J48" i="11"/>
  <c r="Z55" i="10"/>
  <c r="Q35" i="10"/>
  <c r="X35" i="10"/>
  <c r="W35" i="10"/>
  <c r="P35" i="10"/>
  <c r="O35" i="10"/>
  <c r="N35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AG35" i="10"/>
  <c r="AF35" i="10"/>
  <c r="AE35" i="10"/>
  <c r="AD35" i="10"/>
  <c r="AC35" i="10"/>
  <c r="AB35" i="10"/>
  <c r="AA35" i="10"/>
  <c r="Z35" i="10"/>
  <c r="Y35" i="10"/>
  <c r="V35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U35" i="10"/>
  <c r="T35" i="10"/>
  <c r="S35" i="10"/>
  <c r="R35" i="10"/>
  <c r="M35" i="10"/>
  <c r="L35" i="10"/>
  <c r="K35" i="10"/>
  <c r="J35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AF20" i="16" l="1"/>
  <c r="Y32" i="16"/>
  <c r="X36" i="16"/>
  <c r="L7" i="11"/>
  <c r="L6" i="11" s="1"/>
  <c r="L8" i="11" s="1"/>
  <c r="L48" i="11" s="1"/>
  <c r="L59" i="11" s="1"/>
  <c r="AF26" i="16"/>
  <c r="AF19" i="16"/>
  <c r="AF11" i="16"/>
  <c r="AB41" i="16"/>
  <c r="AC41" i="16" s="1"/>
  <c r="AD41" i="16" s="1"/>
  <c r="AF41" i="16" s="1"/>
  <c r="AE17" i="16"/>
  <c r="AA17" i="16"/>
  <c r="T29" i="16"/>
  <c r="J45" i="16"/>
  <c r="J48" i="16" s="1"/>
  <c r="K50" i="11"/>
  <c r="K59" i="11"/>
  <c r="J50" i="11"/>
  <c r="J59" i="11"/>
  <c r="Z32" i="16" l="1"/>
  <c r="Y36" i="16"/>
  <c r="L50" i="11"/>
  <c r="M7" i="11"/>
  <c r="AF27" i="16"/>
  <c r="AB17" i="16"/>
  <c r="AA29" i="16"/>
  <c r="K45" i="16"/>
  <c r="K48" i="16" s="1"/>
  <c r="U29" i="16"/>
  <c r="AH45" i="10"/>
  <c r="Z36" i="16" l="1"/>
  <c r="AA32" i="16"/>
  <c r="AE32" i="16"/>
  <c r="AE36" i="16" s="1"/>
  <c r="N7" i="11"/>
  <c r="M5" i="11"/>
  <c r="M6" i="11"/>
  <c r="AC17" i="16"/>
  <c r="AB29" i="16"/>
  <c r="V29" i="16"/>
  <c r="M39" i="16"/>
  <c r="L45" i="16"/>
  <c r="L48" i="16" s="1"/>
  <c r="AH8" i="10"/>
  <c r="M8" i="11" l="1"/>
  <c r="M48" i="11" s="1"/>
  <c r="AB32" i="16"/>
  <c r="AA36" i="16"/>
  <c r="O7" i="11"/>
  <c r="N6" i="11"/>
  <c r="N5" i="11"/>
  <c r="AD17" i="16"/>
  <c r="AD29" i="16" s="1"/>
  <c r="AC29" i="16"/>
  <c r="N39" i="16"/>
  <c r="M45" i="16"/>
  <c r="M48" i="16" s="1"/>
  <c r="W29" i="16"/>
  <c r="AF17" i="16" l="1"/>
  <c r="AC32" i="16"/>
  <c r="AB36" i="16"/>
  <c r="N8" i="11"/>
  <c r="N48" i="11" s="1"/>
  <c r="N59" i="11" s="1"/>
  <c r="P7" i="11"/>
  <c r="O5" i="11"/>
  <c r="O6" i="11"/>
  <c r="M59" i="11"/>
  <c r="M50" i="11"/>
  <c r="X29" i="16"/>
  <c r="O39" i="16"/>
  <c r="N45" i="16"/>
  <c r="N48" i="16" s="1"/>
  <c r="N50" i="11" l="1"/>
  <c r="AD32" i="16"/>
  <c r="AC36" i="16"/>
  <c r="O8" i="11"/>
  <c r="O48" i="11" s="1"/>
  <c r="O59" i="11" s="1"/>
  <c r="P5" i="11"/>
  <c r="P6" i="11"/>
  <c r="Q7" i="11"/>
  <c r="O45" i="16"/>
  <c r="O48" i="16" s="1"/>
  <c r="P39" i="16"/>
  <c r="Y29" i="16"/>
  <c r="AD36" i="16" l="1"/>
  <c r="AF36" i="16" s="1"/>
  <c r="AF32" i="16"/>
  <c r="O50" i="11"/>
  <c r="Q6" i="11"/>
  <c r="Q5" i="11"/>
  <c r="Q8" i="11" s="1"/>
  <c r="Q48" i="11" s="1"/>
  <c r="R7" i="11"/>
  <c r="P8" i="11"/>
  <c r="AE29" i="16"/>
  <c r="Z29" i="16"/>
  <c r="P45" i="16"/>
  <c r="Q39" i="16"/>
  <c r="R5" i="11" l="1"/>
  <c r="R6" i="11"/>
  <c r="Q59" i="11"/>
  <c r="Q50" i="11"/>
  <c r="P48" i="11"/>
  <c r="S7" i="11"/>
  <c r="AF29" i="16"/>
  <c r="P48" i="16"/>
  <c r="Q45" i="16"/>
  <c r="Q48" i="16" s="1"/>
  <c r="R39" i="16"/>
  <c r="R8" i="11" l="1"/>
  <c r="R48" i="11" s="1"/>
  <c r="R59" i="11" s="1"/>
  <c r="S5" i="11"/>
  <c r="S6" i="11"/>
  <c r="T7" i="11"/>
  <c r="P50" i="11"/>
  <c r="P59" i="11"/>
  <c r="R45" i="16"/>
  <c r="R48" i="16" s="1"/>
  <c r="S39" i="16"/>
  <c r="S8" i="11" l="1"/>
  <c r="S48" i="11" s="1"/>
  <c r="S50" i="11" s="1"/>
  <c r="R50" i="11"/>
  <c r="U7" i="11"/>
  <c r="T6" i="11"/>
  <c r="T5" i="11"/>
  <c r="T8" i="11" s="1"/>
  <c r="T48" i="11" s="1"/>
  <c r="S45" i="16"/>
  <c r="S48" i="16" s="1"/>
  <c r="T39" i="16"/>
  <c r="S59" i="11" l="1"/>
  <c r="T59" i="11"/>
  <c r="T50" i="11"/>
  <c r="U6" i="11"/>
  <c r="U5" i="11"/>
  <c r="U8" i="11" s="1"/>
  <c r="U39" i="16"/>
  <c r="T45" i="16"/>
  <c r="T48" i="16" s="1"/>
  <c r="U48" i="11" l="1"/>
  <c r="V8" i="11"/>
  <c r="V39" i="16"/>
  <c r="U45" i="16"/>
  <c r="U48" i="16" s="1"/>
  <c r="X8" i="11" l="1"/>
  <c r="V52" i="11"/>
  <c r="U59" i="11"/>
  <c r="U50" i="11"/>
  <c r="U51" i="11" s="1"/>
  <c r="U52" i="11"/>
  <c r="U55" i="11" s="1"/>
  <c r="W39" i="16"/>
  <c r="V45" i="16"/>
  <c r="V48" i="16" s="1"/>
  <c r="W45" i="16" l="1"/>
  <c r="W48" i="16" s="1"/>
  <c r="X39" i="16"/>
  <c r="X45" i="16" l="1"/>
  <c r="X48" i="16" s="1"/>
  <c r="Y39" i="16"/>
  <c r="H21" i="3"/>
  <c r="N6" i="1" s="1"/>
  <c r="L47" i="8"/>
  <c r="L48" i="8" s="1"/>
  <c r="K47" i="8"/>
  <c r="K48" i="8"/>
  <c r="J10" i="8"/>
  <c r="J47" i="8"/>
  <c r="J4" i="8"/>
  <c r="L6" i="1"/>
  <c r="M6" i="1"/>
  <c r="O6" i="1"/>
  <c r="P6" i="1"/>
  <c r="Q6" i="1"/>
  <c r="R6" i="1"/>
  <c r="S6" i="1"/>
  <c r="T6" i="1"/>
  <c r="U6" i="1"/>
  <c r="K6" i="1"/>
  <c r="J6" i="1"/>
  <c r="G7" i="3"/>
  <c r="D4" i="3"/>
  <c r="O15" i="3"/>
  <c r="N15" i="3"/>
  <c r="M15" i="3"/>
  <c r="L15" i="3"/>
  <c r="K15" i="3"/>
  <c r="J15" i="3"/>
  <c r="I15" i="3"/>
  <c r="H15" i="3"/>
  <c r="G15" i="3"/>
  <c r="F15" i="3"/>
  <c r="O14" i="3"/>
  <c r="N14" i="3"/>
  <c r="M14" i="3"/>
  <c r="L14" i="3"/>
  <c r="K14" i="3"/>
  <c r="J14" i="3"/>
  <c r="I14" i="3"/>
  <c r="H14" i="3"/>
  <c r="G14" i="3"/>
  <c r="F14" i="3"/>
  <c r="E14" i="3"/>
  <c r="O13" i="3"/>
  <c r="N13" i="3"/>
  <c r="M13" i="3"/>
  <c r="L13" i="3"/>
  <c r="K13" i="3"/>
  <c r="J13" i="3"/>
  <c r="I13" i="3"/>
  <c r="H13" i="3"/>
  <c r="G13" i="3"/>
  <c r="F13" i="3"/>
  <c r="O12" i="3"/>
  <c r="N12" i="3"/>
  <c r="M12" i="3"/>
  <c r="L12" i="3"/>
  <c r="K12" i="3"/>
  <c r="J12" i="3"/>
  <c r="I12" i="3"/>
  <c r="H12" i="3"/>
  <c r="G12" i="3"/>
  <c r="F12" i="3"/>
  <c r="E12" i="3"/>
  <c r="O11" i="3"/>
  <c r="N11" i="3"/>
  <c r="M11" i="3"/>
  <c r="L11" i="3"/>
  <c r="K11" i="3"/>
  <c r="J11" i="3"/>
  <c r="I11" i="3"/>
  <c r="H11" i="3"/>
  <c r="G11" i="3"/>
  <c r="F11" i="3"/>
  <c r="O10" i="3"/>
  <c r="N10" i="3"/>
  <c r="M10" i="3"/>
  <c r="L10" i="3"/>
  <c r="K10" i="3"/>
  <c r="J10" i="3"/>
  <c r="I10" i="3"/>
  <c r="H10" i="3"/>
  <c r="G10" i="3"/>
  <c r="F10" i="3"/>
  <c r="E10" i="3"/>
  <c r="O9" i="3"/>
  <c r="N9" i="3"/>
  <c r="M9" i="3"/>
  <c r="L9" i="3"/>
  <c r="K9" i="3"/>
  <c r="J9" i="3"/>
  <c r="I9" i="3"/>
  <c r="H9" i="3"/>
  <c r="G9" i="3"/>
  <c r="F9" i="3"/>
  <c r="E9" i="3"/>
  <c r="O8" i="3"/>
  <c r="N8" i="3"/>
  <c r="M8" i="3"/>
  <c r="L8" i="3"/>
  <c r="K8" i="3"/>
  <c r="J8" i="3"/>
  <c r="I8" i="3"/>
  <c r="H8" i="3"/>
  <c r="G8" i="3"/>
  <c r="F8" i="3"/>
  <c r="E8" i="3"/>
  <c r="O7" i="3"/>
  <c r="N7" i="3"/>
  <c r="M7" i="3"/>
  <c r="L7" i="3"/>
  <c r="K7" i="3"/>
  <c r="J7" i="3"/>
  <c r="I7" i="3"/>
  <c r="H7" i="3"/>
  <c r="O6" i="3"/>
  <c r="N6" i="3"/>
  <c r="M6" i="3"/>
  <c r="L6" i="3"/>
  <c r="K6" i="3"/>
  <c r="J6" i="3"/>
  <c r="I6" i="3"/>
  <c r="H6" i="3"/>
  <c r="G6" i="3"/>
  <c r="F6" i="3"/>
  <c r="E6" i="3"/>
  <c r="O5" i="3"/>
  <c r="N5" i="3"/>
  <c r="M5" i="3"/>
  <c r="L5" i="3"/>
  <c r="K5" i="3"/>
  <c r="J5" i="3"/>
  <c r="I5" i="3"/>
  <c r="H5" i="3"/>
  <c r="G5" i="3"/>
  <c r="F5" i="3"/>
  <c r="O4" i="3"/>
  <c r="N4" i="3"/>
  <c r="M4" i="3"/>
  <c r="L4" i="3"/>
  <c r="K4" i="3"/>
  <c r="J4" i="3"/>
  <c r="I4" i="3"/>
  <c r="H4" i="3"/>
  <c r="G4" i="3"/>
  <c r="F4" i="3"/>
  <c r="E4" i="3"/>
  <c r="F18" i="3"/>
  <c r="G18" i="3"/>
  <c r="H18" i="3"/>
  <c r="I18" i="3"/>
  <c r="J18" i="3"/>
  <c r="K18" i="3"/>
  <c r="L18" i="3"/>
  <c r="M18" i="3"/>
  <c r="N18" i="3"/>
  <c r="O18" i="3"/>
  <c r="F19" i="3"/>
  <c r="G19" i="3"/>
  <c r="H19" i="3"/>
  <c r="I19" i="3"/>
  <c r="J19" i="3"/>
  <c r="K19" i="3"/>
  <c r="L19" i="3"/>
  <c r="M19" i="3"/>
  <c r="N19" i="3"/>
  <c r="O19" i="3"/>
  <c r="F20" i="3"/>
  <c r="G20" i="3"/>
  <c r="H20" i="3"/>
  <c r="I20" i="3"/>
  <c r="J20" i="3"/>
  <c r="K20" i="3"/>
  <c r="L20" i="3"/>
  <c r="M20" i="3"/>
  <c r="N20" i="3"/>
  <c r="O20" i="3"/>
  <c r="D14" i="3"/>
  <c r="D12" i="3"/>
  <c r="D9" i="3"/>
  <c r="D8" i="3"/>
  <c r="D6" i="3"/>
  <c r="L4" i="8"/>
  <c r="K4" i="8"/>
  <c r="V44" i="7"/>
  <c r="V43" i="7"/>
  <c r="V42" i="7"/>
  <c r="V41" i="7"/>
  <c r="V40" i="7"/>
  <c r="U39" i="7"/>
  <c r="T39" i="7"/>
  <c r="S39" i="7"/>
  <c r="R39" i="7"/>
  <c r="Q39" i="7"/>
  <c r="P39" i="7"/>
  <c r="O39" i="7"/>
  <c r="N39" i="7"/>
  <c r="M39" i="7"/>
  <c r="L39" i="7"/>
  <c r="K39" i="7"/>
  <c r="J39" i="7"/>
  <c r="V38" i="7"/>
  <c r="V37" i="7"/>
  <c r="U35" i="7"/>
  <c r="T35" i="7"/>
  <c r="S35" i="7"/>
  <c r="R35" i="7"/>
  <c r="Q35" i="7"/>
  <c r="P35" i="7"/>
  <c r="O35" i="7"/>
  <c r="N35" i="7"/>
  <c r="M35" i="7"/>
  <c r="L35" i="7"/>
  <c r="K35" i="7"/>
  <c r="J35" i="7"/>
  <c r="V34" i="7"/>
  <c r="V33" i="7"/>
  <c r="V32" i="7"/>
  <c r="U30" i="7"/>
  <c r="T30" i="7"/>
  <c r="S30" i="7"/>
  <c r="R30" i="7"/>
  <c r="Q30" i="7"/>
  <c r="P30" i="7"/>
  <c r="O30" i="7"/>
  <c r="N30" i="7"/>
  <c r="M30" i="7"/>
  <c r="L30" i="7"/>
  <c r="K30" i="7"/>
  <c r="J30" i="7"/>
  <c r="V29" i="7"/>
  <c r="V28" i="7"/>
  <c r="V26" i="7"/>
  <c r="V25" i="7"/>
  <c r="U24" i="7"/>
  <c r="T24" i="7"/>
  <c r="S24" i="7"/>
  <c r="R24" i="7"/>
  <c r="Q24" i="7"/>
  <c r="P24" i="7"/>
  <c r="O24" i="7"/>
  <c r="N24" i="7"/>
  <c r="M24" i="7"/>
  <c r="L24" i="7"/>
  <c r="K24" i="7"/>
  <c r="J24" i="7"/>
  <c r="V23" i="7"/>
  <c r="V22" i="7"/>
  <c r="V21" i="7"/>
  <c r="U19" i="7"/>
  <c r="T19" i="7"/>
  <c r="S19" i="7"/>
  <c r="R19" i="7"/>
  <c r="Q19" i="7"/>
  <c r="P19" i="7"/>
  <c r="O19" i="7"/>
  <c r="N19" i="7"/>
  <c r="M19" i="7"/>
  <c r="L19" i="7"/>
  <c r="K19" i="7"/>
  <c r="J19" i="7"/>
  <c r="U11" i="7"/>
  <c r="T11" i="7"/>
  <c r="S11" i="7"/>
  <c r="R11" i="7"/>
  <c r="Q11" i="7"/>
  <c r="P11" i="7"/>
  <c r="O11" i="7"/>
  <c r="N11" i="7"/>
  <c r="M11" i="7"/>
  <c r="L11" i="7"/>
  <c r="K11" i="7"/>
  <c r="J11" i="7"/>
  <c r="V10" i="7"/>
  <c r="V9" i="7"/>
  <c r="C21" i="3"/>
  <c r="V24" i="7" l="1"/>
  <c r="V19" i="7"/>
  <c r="Y45" i="16"/>
  <c r="Y48" i="16" s="1"/>
  <c r="Z39" i="16"/>
  <c r="AA39" i="16" s="1"/>
  <c r="J7" i="10"/>
  <c r="J6" i="10" s="1"/>
  <c r="J8" i="10" s="1"/>
  <c r="J45" i="10" s="1"/>
  <c r="K7" i="10"/>
  <c r="K6" i="10" s="1"/>
  <c r="K8" i="10" s="1"/>
  <c r="K45" i="10" s="1"/>
  <c r="V11" i="7"/>
  <c r="V39" i="7"/>
  <c r="V35" i="7"/>
  <c r="J48" i="8"/>
  <c r="V30" i="7"/>
  <c r="P9" i="3"/>
  <c r="P15" i="3"/>
  <c r="P7" i="3"/>
  <c r="P20" i="3"/>
  <c r="P19" i="3"/>
  <c r="D21" i="3"/>
  <c r="P10" i="3"/>
  <c r="P14" i="3"/>
  <c r="P13" i="3"/>
  <c r="P8" i="3"/>
  <c r="P18" i="3"/>
  <c r="J29" i="1"/>
  <c r="K29" i="1"/>
  <c r="L29" i="1"/>
  <c r="M29" i="1"/>
  <c r="N29" i="1"/>
  <c r="O29" i="1"/>
  <c r="P29" i="1"/>
  <c r="Q29" i="1"/>
  <c r="R29" i="1"/>
  <c r="S29" i="1"/>
  <c r="T29" i="1"/>
  <c r="U29" i="1"/>
  <c r="V16" i="1"/>
  <c r="AA45" i="16" l="1"/>
  <c r="AA48" i="16" s="1"/>
  <c r="AB39" i="16"/>
  <c r="Z45" i="16"/>
  <c r="Z48" i="16" s="1"/>
  <c r="AE39" i="16"/>
  <c r="R7" i="10"/>
  <c r="U7" i="10"/>
  <c r="T7" i="10"/>
  <c r="M7" i="10"/>
  <c r="M6" i="10" s="1"/>
  <c r="M8" i="10" s="1"/>
  <c r="M45" i="10" s="1"/>
  <c r="P7" i="10"/>
  <c r="P6" i="10" s="1"/>
  <c r="P8" i="10" s="1"/>
  <c r="P45" i="10" s="1"/>
  <c r="Q7" i="10"/>
  <c r="L7" i="10"/>
  <c r="L6" i="10" s="1"/>
  <c r="L8" i="10" s="1"/>
  <c r="L45" i="10" s="1"/>
  <c r="N7" i="10"/>
  <c r="N6" i="10" s="1"/>
  <c r="N8" i="10" s="1"/>
  <c r="N45" i="10" s="1"/>
  <c r="N56" i="10" s="1"/>
  <c r="O7" i="10"/>
  <c r="O6" i="10" s="1"/>
  <c r="O8" i="10" s="1"/>
  <c r="O45" i="10" s="1"/>
  <c r="S7" i="10"/>
  <c r="P5" i="3"/>
  <c r="P6" i="3"/>
  <c r="E21" i="3"/>
  <c r="P11" i="3"/>
  <c r="P12" i="3"/>
  <c r="F21" i="3"/>
  <c r="J23" i="1"/>
  <c r="J34" i="1"/>
  <c r="J18" i="1"/>
  <c r="J11" i="1"/>
  <c r="J38" i="1"/>
  <c r="V40" i="1"/>
  <c r="V41" i="1"/>
  <c r="V36" i="1"/>
  <c r="V39" i="1"/>
  <c r="V24" i="1"/>
  <c r="V42" i="1"/>
  <c r="V27" i="1"/>
  <c r="K11" i="1"/>
  <c r="L11" i="1"/>
  <c r="M11" i="1"/>
  <c r="N11" i="1"/>
  <c r="O11" i="1"/>
  <c r="P11" i="1"/>
  <c r="Q11" i="1"/>
  <c r="R11" i="1"/>
  <c r="S11" i="1"/>
  <c r="T11" i="1"/>
  <c r="U11" i="1"/>
  <c r="T6" i="10" l="1"/>
  <c r="T5" i="10"/>
  <c r="S6" i="10"/>
  <c r="S5" i="10"/>
  <c r="U6" i="10"/>
  <c r="U5" i="10"/>
  <c r="R6" i="10"/>
  <c r="R5" i="10"/>
  <c r="Q6" i="10"/>
  <c r="Q5" i="10"/>
  <c r="AB45" i="16"/>
  <c r="AB48" i="16" s="1"/>
  <c r="AC39" i="16"/>
  <c r="AE45" i="16"/>
  <c r="AE48" i="16" s="1"/>
  <c r="P47" i="10"/>
  <c r="P56" i="10"/>
  <c r="O47" i="10"/>
  <c r="O56" i="10"/>
  <c r="K54" i="10"/>
  <c r="N47" i="10"/>
  <c r="V7" i="10"/>
  <c r="G21" i="3"/>
  <c r="Q8" i="10" l="1"/>
  <c r="Q45" i="10" s="1"/>
  <c r="Q56" i="10" s="1"/>
  <c r="T8" i="10"/>
  <c r="T45" i="10" s="1"/>
  <c r="T47" i="10" s="1"/>
  <c r="R8" i="10"/>
  <c r="R45" i="10" s="1"/>
  <c r="V6" i="10"/>
  <c r="V5" i="10"/>
  <c r="U8" i="10"/>
  <c r="U45" i="10" s="1"/>
  <c r="S8" i="10"/>
  <c r="S45" i="10" s="1"/>
  <c r="AD39" i="16"/>
  <c r="AC45" i="16"/>
  <c r="AC48" i="16" s="1"/>
  <c r="W7" i="10"/>
  <c r="K7" i="7"/>
  <c r="K45" i="7" s="1"/>
  <c r="Q47" i="10" l="1"/>
  <c r="T56" i="10"/>
  <c r="V8" i="10"/>
  <c r="V45" i="10" s="1"/>
  <c r="V56" i="10" s="1"/>
  <c r="S47" i="10"/>
  <c r="S56" i="10"/>
  <c r="U56" i="10"/>
  <c r="U47" i="10"/>
  <c r="K50" i="10"/>
  <c r="W6" i="10"/>
  <c r="W5" i="10"/>
  <c r="R47" i="10"/>
  <c r="R56" i="10"/>
  <c r="AD45" i="16"/>
  <c r="AD48" i="16" s="1"/>
  <c r="AF39" i="16"/>
  <c r="X7" i="10"/>
  <c r="J7" i="7"/>
  <c r="I21" i="3"/>
  <c r="V9" i="1"/>
  <c r="V47" i="10" l="1"/>
  <c r="W8" i="10"/>
  <c r="W45" i="10" s="1"/>
  <c r="X6" i="10"/>
  <c r="X5" i="10"/>
  <c r="AF45" i="16"/>
  <c r="AF46" i="16" s="1"/>
  <c r="AF47" i="16" s="1"/>
  <c r="AF48" i="16" s="1"/>
  <c r="Y7" i="10"/>
  <c r="J45" i="7"/>
  <c r="J21" i="3"/>
  <c r="N7" i="7"/>
  <c r="N45" i="7" s="1"/>
  <c r="K5" i="1"/>
  <c r="K7" i="1" s="1"/>
  <c r="J5" i="1"/>
  <c r="J7" i="1" s="1"/>
  <c r="J44" i="1" s="1"/>
  <c r="X8" i="10" l="1"/>
  <c r="X45" i="10" s="1"/>
  <c r="X47" i="10" s="1"/>
  <c r="Y6" i="10"/>
  <c r="Y5" i="10"/>
  <c r="W56" i="10"/>
  <c r="W47" i="10"/>
  <c r="Z7" i="10"/>
  <c r="Z6" i="10" s="1"/>
  <c r="Z8" i="10" s="1"/>
  <c r="Z45" i="10" s="1"/>
  <c r="L7" i="7"/>
  <c r="M7" i="7"/>
  <c r="K21" i="3"/>
  <c r="O7" i="7"/>
  <c r="O45" i="7" s="1"/>
  <c r="L5" i="1"/>
  <c r="L7" i="1" s="1"/>
  <c r="X56" i="10" l="1"/>
  <c r="Y8" i="10"/>
  <c r="Y45" i="10" s="1"/>
  <c r="AA7" i="10"/>
  <c r="AA6" i="10" s="1"/>
  <c r="AA8" i="10" s="1"/>
  <c r="AA45" i="10" s="1"/>
  <c r="L45" i="7"/>
  <c r="M45" i="7"/>
  <c r="L21" i="3"/>
  <c r="P7" i="7"/>
  <c r="P45" i="7" s="1"/>
  <c r="M5" i="1"/>
  <c r="M7" i="1" s="1"/>
  <c r="Y49" i="10" l="1"/>
  <c r="Y52" i="10" s="1"/>
  <c r="Y47" i="10"/>
  <c r="Y48" i="10" s="1"/>
  <c r="Y56" i="10"/>
  <c r="Z56" i="10" s="1"/>
  <c r="K55" i="10"/>
  <c r="AB7" i="10"/>
  <c r="AB6" i="10" s="1"/>
  <c r="AB8" i="10" s="1"/>
  <c r="AB45" i="10" s="1"/>
  <c r="M21" i="3"/>
  <c r="Q7" i="7"/>
  <c r="Q45" i="7" s="1"/>
  <c r="N5" i="1"/>
  <c r="N7" i="1" s="1"/>
  <c r="AC7" i="10" l="1"/>
  <c r="AC6" i="10" s="1"/>
  <c r="AC8" i="10" s="1"/>
  <c r="AC45" i="10" s="1"/>
  <c r="N21" i="3"/>
  <c r="O5" i="1"/>
  <c r="O7" i="1" s="1"/>
  <c r="AD7" i="10" l="1"/>
  <c r="AD6" i="10" s="1"/>
  <c r="AD8" i="10" s="1"/>
  <c r="AD45" i="10" s="1"/>
  <c r="O21" i="3"/>
  <c r="P21" i="3" s="1"/>
  <c r="P4" i="3"/>
  <c r="P16" i="3" s="1"/>
  <c r="S7" i="7"/>
  <c r="S45" i="7" s="1"/>
  <c r="P5" i="1"/>
  <c r="P7" i="1" s="1"/>
  <c r="AE7" i="10" l="1"/>
  <c r="AE6" i="10" s="1"/>
  <c r="AE8" i="10" s="1"/>
  <c r="AE45" i="10" s="1"/>
  <c r="R7" i="7"/>
  <c r="T7" i="7"/>
  <c r="T45" i="7" s="1"/>
  <c r="Q5" i="1"/>
  <c r="Q7" i="1" s="1"/>
  <c r="AF7" i="10" l="1"/>
  <c r="AF6" i="10" s="1"/>
  <c r="AF8" i="10" s="1"/>
  <c r="AF45" i="10" s="1"/>
  <c r="AG7" i="10"/>
  <c r="AG6" i="10" s="1"/>
  <c r="AG8" i="10" s="1"/>
  <c r="AG45" i="10" s="1"/>
  <c r="R45" i="7"/>
  <c r="R5" i="1"/>
  <c r="R7" i="1" s="1"/>
  <c r="K51" i="10" l="1"/>
  <c r="K52" i="10" s="1"/>
  <c r="K56" i="10"/>
  <c r="K57" i="10" s="1"/>
  <c r="S5" i="1"/>
  <c r="S7" i="1" s="1"/>
  <c r="V43" i="1"/>
  <c r="V28" i="1"/>
  <c r="V25" i="1"/>
  <c r="U23" i="1"/>
  <c r="T23" i="1"/>
  <c r="S23" i="1"/>
  <c r="R23" i="1"/>
  <c r="R44" i="1" s="1"/>
  <c r="Q23" i="1"/>
  <c r="Q44" i="1" s="1"/>
  <c r="P23" i="1"/>
  <c r="P44" i="1" s="1"/>
  <c r="O23" i="1"/>
  <c r="N23" i="1"/>
  <c r="M23" i="1"/>
  <c r="L23" i="1"/>
  <c r="K23" i="1"/>
  <c r="V22" i="1"/>
  <c r="V21" i="1"/>
  <c r="V20" i="1"/>
  <c r="U34" i="1"/>
  <c r="T34" i="1"/>
  <c r="S34" i="1"/>
  <c r="R34" i="1"/>
  <c r="Q34" i="1"/>
  <c r="P34" i="1"/>
  <c r="O34" i="1"/>
  <c r="N34" i="1"/>
  <c r="M34" i="1"/>
  <c r="L34" i="1"/>
  <c r="K34" i="1"/>
  <c r="V33" i="1"/>
  <c r="V32" i="1"/>
  <c r="V31" i="1"/>
  <c r="U18" i="1"/>
  <c r="T18" i="1"/>
  <c r="S18" i="1"/>
  <c r="R18" i="1"/>
  <c r="Q18" i="1"/>
  <c r="P18" i="1"/>
  <c r="O18" i="1"/>
  <c r="N18" i="1"/>
  <c r="M18" i="1"/>
  <c r="L18" i="1"/>
  <c r="K18" i="1"/>
  <c r="V17" i="1"/>
  <c r="V15" i="1"/>
  <c r="V14" i="1"/>
  <c r="V13" i="1"/>
  <c r="V10" i="1"/>
  <c r="U38" i="1"/>
  <c r="T38" i="1"/>
  <c r="S38" i="1"/>
  <c r="R38" i="1"/>
  <c r="Q38" i="1"/>
  <c r="P38" i="1"/>
  <c r="O38" i="1"/>
  <c r="N38" i="1"/>
  <c r="M38" i="1"/>
  <c r="L38" i="1"/>
  <c r="K38" i="1"/>
  <c r="V37" i="1"/>
  <c r="V6" i="7" l="1"/>
  <c r="M44" i="1"/>
  <c r="N44" i="1"/>
  <c r="O44" i="1"/>
  <c r="K44" i="1"/>
  <c r="S44" i="1"/>
  <c r="L44" i="1"/>
  <c r="T5" i="1"/>
  <c r="T7" i="1" s="1"/>
  <c r="T44" i="1" s="1"/>
  <c r="V18" i="1"/>
  <c r="V29" i="1"/>
  <c r="V11" i="1"/>
  <c r="V34" i="1"/>
  <c r="V38" i="1"/>
  <c r="V23" i="1"/>
  <c r="V5" i="7" l="1"/>
  <c r="U7" i="7"/>
  <c r="U5" i="1"/>
  <c r="U7" i="1" s="1"/>
  <c r="U44" i="1" s="1"/>
  <c r="V7" i="7" l="1"/>
  <c r="U45" i="7"/>
  <c r="V5" i="1"/>
  <c r="V6" i="1"/>
  <c r="V45" i="7" l="1"/>
  <c r="W7" i="7" s="1"/>
  <c r="V7" i="1"/>
  <c r="V44" i="1" s="1"/>
  <c r="W44" i="1" s="1"/>
  <c r="W45" i="7" l="1"/>
  <c r="W6" i="7"/>
  <c r="W5" i="7"/>
  <c r="W7" i="1"/>
  <c r="AG29" i="16"/>
  <c r="AH29" i="16" s="1"/>
  <c r="C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tc={A23AFD1C-EC2A-4E37-A945-A74A7502E30A}</author>
    <author>tc={A0AFF873-80F6-41AC-B767-387511930A0F}</author>
  </authors>
  <commentList>
    <comment ref="B8" authorId="0" shapeId="0" xr:uid="{A23AFD1C-EC2A-4E37-A945-A74A7502E30A}">
      <text>
        <t>[Threaded comment]
Your version of Excel allows you to read this threaded comment; however, any edits to it will get removed if the file is opened in a newer version of Excel. Learn more: https://go.microsoft.com/fwlink/?linkid=870924
Comment:
    Converting to Campaign Specialist (1) after 12 months</t>
      </text>
    </comment>
    <comment ref="B9" authorId="1" shapeId="0" xr:uid="{A0AFF873-80F6-41AC-B767-387511930A0F}">
      <text>
        <t>[Threaded comment]
Your version of Excel allows you to read this threaded comment; however, any edits to it will get removed if the file is opened in a newer version of Excel. Learn more: https://go.microsoft.com/fwlink/?linkid=870924
Comment:
    Converting to Campaign Specialist (2) after 12 months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tc={954615EB-518D-4CD8-A5C2-8ECA8C191CC1}</author>
    <author>tc={96642259-685B-471C-8CA1-698D70A63F4B}</author>
  </authors>
  <commentList>
    <comment ref="K4" authorId="0" shapeId="0" xr:uid="{954615EB-518D-4CD8-A5C2-8ECA8C191CC1}">
      <text>
        <t>[Threaded comment]
Your version of Excel allows you to read this threaded comment; however, any edits to it will get removed if the file is opened in a newer version of Excel. Learn more: https://go.microsoft.com/fwlink/?linkid=870924
Comment:
    Dip as a result of hiring timing in forecast model</t>
      </text>
    </comment>
    <comment ref="J48" authorId="1" shapeId="0" xr:uid="{96642259-685B-471C-8CA1-698D70A63F4B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ballpark numbers provided by finance for salaries and ops spending</t>
      </text>
    </comment>
  </commentList>
</comments>
</file>

<file path=xl/sharedStrings.xml><?xml version="1.0" encoding="utf-8"?>
<sst xmlns="http://schemas.openxmlformats.org/spreadsheetml/2006/main" count="718" uniqueCount="277">
  <si>
    <t>FY24 + 5%</t>
  </si>
  <si>
    <t>Monthly</t>
  </si>
  <si>
    <t>FY22</t>
  </si>
  <si>
    <t>FY23</t>
  </si>
  <si>
    <t>FY24</t>
  </si>
  <si>
    <t>Salary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</si>
  <si>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</si>
  <si>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</si>
  <si>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</si>
  <si>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</si>
  <si>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</si>
  <si>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</si>
  <si>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</si>
  <si>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</si>
  <si>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</si>
  <si>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</si>
  <si>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</si>
  <si>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</si>
  <si>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Level</t>
  </si>
  <si>
    <t>Original Scope</t>
  </si>
  <si>
    <t>Core Marketing Team</t>
  </si>
  <si>
    <t>Head of Marketing  - Mia Kemp</t>
  </si>
  <si>
    <t>Head of Client Acquisition &amp; Expansion -Nicholas Boyce</t>
  </si>
  <si>
    <t>Senior Manager Client Acquisition &amp; Expansion</t>
  </si>
  <si>
    <t>Marketing Specialist - Bridget Jamison</t>
  </si>
  <si>
    <t>Marketing Specialist - Julia Pachla</t>
  </si>
  <si>
    <t>Marketing Specialist - Leah Gregory</t>
  </si>
  <si>
    <t>Marketing Programs - Events &amp; Sponsorships</t>
  </si>
  <si>
    <t>Marketing Programs - Digital Marketing</t>
  </si>
  <si>
    <t>Head of Product Marketing - CC</t>
  </si>
  <si>
    <t>Marketing Programs - Solutions Group A Product Mktg</t>
  </si>
  <si>
    <t>Marketing Programs - Solutions Group B Product Mktg</t>
  </si>
  <si>
    <t>Marketing Programs - Solutions Group C Product Mktg</t>
  </si>
  <si>
    <t>Head of Content Marketing</t>
  </si>
  <si>
    <t>Content Marketing Manager - Megan Morris</t>
  </si>
  <si>
    <t>Campaign Specialist (1) - Molly Lager</t>
  </si>
  <si>
    <t>Content Marketing Specialist</t>
  </si>
  <si>
    <t>Head of Marketing Operations - Mike Slattery</t>
  </si>
  <si>
    <t>Marketing Technology Manager - Emily Danvers</t>
  </si>
  <si>
    <t>Data Mgmt and Analytics</t>
  </si>
  <si>
    <t>Website Administrator - Recruiting 2022</t>
  </si>
  <si>
    <t>Senior Manager Digital Marketing (Operations) - Erica Orsini</t>
  </si>
  <si>
    <t>Campaign Specialist (2)</t>
  </si>
  <si>
    <t>Department Admin</t>
  </si>
  <si>
    <t>Total Core Marketing Comp</t>
  </si>
  <si>
    <t>Expansion Team</t>
  </si>
  <si>
    <t>Marketing Specialist - Social - Taylor Neal</t>
  </si>
  <si>
    <t>Marketing Specialist - BDR/Product - Megan Bennett</t>
  </si>
  <si>
    <t>Experienced Marketing Specialist - Nicholas Buening</t>
  </si>
  <si>
    <t>Total Exapansion Team</t>
  </si>
  <si>
    <t>BDR Team</t>
  </si>
  <si>
    <t>BDR Lead</t>
  </si>
  <si>
    <t>BDR 1</t>
  </si>
  <si>
    <t>BDR 2</t>
  </si>
  <si>
    <t>BDR 3</t>
  </si>
  <si>
    <t>BDR 4</t>
  </si>
  <si>
    <t>Total BDR Comp</t>
  </si>
  <si>
    <t>Total Marketing Comp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</si>
  <si>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</si>
  <si>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</si>
  <si>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</si>
  <si>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</si>
  <si>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</si>
  <si>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</si>
  <si>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</si>
  <si>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</si>
  <si>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</si>
  <si>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</si>
  <si>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</si>
  <si>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OneStream Accounts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</si>
  <si>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</si>
  <si>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</si>
  <si>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</si>
  <si>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</si>
  <si>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</si>
  <si>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</si>
  <si>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</si>
  <si>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</si>
  <si>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</si>
  <si>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</si>
  <si>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</si>
  <si>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</si>
  <si>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Marketing Expenses</t>
  </si>
  <si>
    <t>Marketing Salaries and Comp</t>
  </si>
  <si>
    <t>Bonuses (10% of total)</t>
  </si>
  <si>
    <t>Salaries</t>
  </si>
  <si>
    <t>Total Marketing Salaries and Comp</t>
  </si>
  <si>
    <t>of total expenses</t>
  </si>
  <si>
    <t>Partner Marketing</t>
  </si>
  <si>
    <t>6770009D - Event BDO Hosted/Full-Sponsorship</t>
  </si>
  <si>
    <t>Events</t>
  </si>
  <si>
    <t>Programs</t>
  </si>
  <si>
    <t>Total Partner Marketing</t>
  </si>
  <si>
    <t>Marketing Contractors/Agencies</t>
  </si>
  <si>
    <t>OutsideSvcsExpDrct - Outside Services Exp - Direct</t>
  </si>
  <si>
    <t>Graphic Design &amp; Illustrations</t>
  </si>
  <si>
    <t>Video and Podcast Booking and Production</t>
  </si>
  <si>
    <t>Copywriting</t>
  </si>
  <si>
    <t>Event Planner/Coordinator</t>
  </si>
  <si>
    <t>Web Dev</t>
  </si>
  <si>
    <t>Total Marketing Contractors/Agencies</t>
  </si>
  <si>
    <t>Marketing Technology</t>
  </si>
  <si>
    <t>MarketingOther - Marketing Other</t>
  </si>
  <si>
    <t>Marketing Automation</t>
  </si>
  <si>
    <t>MarTech</t>
  </si>
  <si>
    <t>Miscellaneous (ie. LinkedIn, ZoomInfo)</t>
  </si>
  <si>
    <t>Total Marketing Technology</t>
  </si>
  <si>
    <t>6770001D - Advertising Paid Media</t>
  </si>
  <si>
    <t>Display Advertising</t>
  </si>
  <si>
    <t>Printing and Reproduction</t>
  </si>
  <si>
    <t>Event Marketing</t>
  </si>
  <si>
    <t>Sponsorships (Adobe, Microsoft)</t>
  </si>
  <si>
    <t>Show Expenses</t>
  </si>
  <si>
    <t>Total Event Marketing</t>
  </si>
  <si>
    <t>Travel and Entertainment</t>
  </si>
  <si>
    <t>Airfare</t>
  </si>
  <si>
    <t>Lodging</t>
  </si>
  <si>
    <t>Miscellaneous</t>
  </si>
  <si>
    <t>Total Travel and Entertainment</t>
  </si>
  <si>
    <t>Direct Mail (Demand Generation - Sendoso)</t>
  </si>
  <si>
    <t>6770010D - Promotional Items</t>
  </si>
  <si>
    <t>Swag, Merch, Gifts</t>
  </si>
  <si>
    <t>Postage</t>
  </si>
  <si>
    <t>Total Direct Mail</t>
  </si>
  <si>
    <t>Branded SWAG</t>
  </si>
  <si>
    <t>G2 Crowd</t>
  </si>
  <si>
    <t>Trust Radius</t>
  </si>
  <si>
    <t>6770013D - Graphics</t>
  </si>
  <si>
    <t>Creative/Images/Stock</t>
  </si>
  <si>
    <t>Website and Rebranding (Can Capitalize This Expense Possibly)</t>
  </si>
  <si>
    <t>Total Marketing Expenses</t>
  </si>
  <si>
    <t>Cost as a % of 140M Revenue</t>
  </si>
  <si>
    <t>CY2022</t>
  </si>
  <si>
    <t>CY2023</t>
  </si>
  <si>
    <t>Total</t>
  </si>
  <si>
    <t xml:space="preserve">FY24 </t>
  </si>
  <si>
    <t>Note: All Costs are simply placeholders</t>
  </si>
  <si>
    <t>Total Annual</t>
  </si>
  <si>
    <t>Marketing Team</t>
  </si>
  <si>
    <t>Marketing Operations Agency</t>
  </si>
  <si>
    <t>Contract Event Planner/Coordinator</t>
  </si>
  <si>
    <t>Website Development Vendor</t>
  </si>
  <si>
    <t>Data Vendors</t>
  </si>
  <si>
    <t>Sponsorships</t>
  </si>
  <si>
    <t xml:space="preserve">Branded SWAG </t>
  </si>
  <si>
    <t>LinkedIn Navigator Licenses</t>
  </si>
  <si>
    <t>Adobe Stock</t>
  </si>
  <si>
    <t>Website Renovation</t>
  </si>
  <si>
    <t>Cost as a % of Revenue</t>
  </si>
  <si>
    <t>Total Revenue Forecast</t>
  </si>
  <si>
    <t>Note: All Salaries are simply placeholders</t>
  </si>
  <si>
    <t>Monthly Salary</t>
  </si>
  <si>
    <t>Total Annual Salary</t>
  </si>
  <si>
    <t>Headcount Y2</t>
  </si>
  <si>
    <t>Head of Marketing</t>
  </si>
  <si>
    <t>Head of Demand Generation</t>
  </si>
  <si>
    <t>Total Marketing Team Compensation</t>
  </si>
  <si>
    <t>BDR Manager</t>
  </si>
  <si>
    <t>Total BDO Team Compensation</t>
  </si>
  <si>
    <t>Total Department Compensation</t>
  </si>
  <si>
    <t>Variance</t>
  </si>
  <si>
    <t>Current</t>
  </si>
  <si>
    <t xml:space="preserve">Total Annual </t>
  </si>
  <si>
    <t>Headcount</t>
  </si>
  <si>
    <t>9</t>
  </si>
  <si>
    <t>15</t>
  </si>
  <si>
    <t>25</t>
  </si>
  <si>
    <t>Average Cost/Headcount</t>
  </si>
  <si>
    <t>Sponsorships (Adobe, Salesforce, Microsoft, Other)</t>
  </si>
  <si>
    <t>Total Marketing Programs</t>
  </si>
  <si>
    <t>TOTAL</t>
  </si>
  <si>
    <t>Head of Marketing Operations</t>
  </si>
  <si>
    <t>Head of Marketing Programs</t>
  </si>
  <si>
    <t>Marketing Specialist</t>
  </si>
  <si>
    <t>Marketing Technology Admin</t>
  </si>
  <si>
    <t>Marketing Programs - Solutions Group A</t>
  </si>
  <si>
    <t>Marketing Programs - Solutions Group B</t>
  </si>
  <si>
    <t>Marketing Programs - Social</t>
  </si>
  <si>
    <t>Total Core Marketing</t>
  </si>
  <si>
    <t>Total Headcount</t>
  </si>
  <si>
    <t xml:space="preserve">Entity: Total_BDO - Total BDO </t>
  </si>
  <si>
    <t>Scenario: Budget</t>
  </si>
  <si>
    <t>Location: TotRegion - Total Region</t>
  </si>
  <si>
    <t xml:space="preserve">Dept: Digital - BDO Digital </t>
  </si>
  <si>
    <t/>
  </si>
  <si>
    <t>YTD Total</t>
  </si>
  <si>
    <t>MTD</t>
  </si>
  <si>
    <t>YTD</t>
  </si>
  <si>
    <t>Marketing and Communications</t>
  </si>
  <si>
    <t>Outside Services Exp - Direct</t>
  </si>
  <si>
    <t>Event BDO Hosted/Full-Sponsorship</t>
  </si>
  <si>
    <t>Advertising Paid Media</t>
  </si>
  <si>
    <t>Marketing Other</t>
  </si>
  <si>
    <t>Marketing</t>
  </si>
  <si>
    <t>Total Other</t>
  </si>
  <si>
    <t xml:space="preserve"> </t>
  </si>
  <si>
    <t>FY22 Budget (Digital + National)</t>
  </si>
  <si>
    <t>Personnel</t>
  </si>
  <si>
    <t>3 DG resources</t>
  </si>
  <si>
    <t>Compensation (Base + Bonus)</t>
  </si>
  <si>
    <t>6 National People</t>
  </si>
  <si>
    <t>Events/Programs</t>
  </si>
  <si>
    <t>Outside Services</t>
  </si>
  <si>
    <t>Advertising</t>
  </si>
  <si>
    <t>T&amp;E</t>
  </si>
  <si>
    <t>Website</t>
  </si>
  <si>
    <t>Promo/Graphis</t>
  </si>
  <si>
    <t>FY23 Budget</t>
  </si>
  <si>
    <t>Final OneStream Budget</t>
  </si>
  <si>
    <t>Scenario: Budget_Working - Budget Working</t>
  </si>
  <si>
    <t>Location: L821 - Natl Office</t>
  </si>
  <si>
    <t>Dept: Top - Department 980 plus BDO Digital Depts</t>
  </si>
  <si>
    <t>Entity: LE00001 - BDO USA, LLP</t>
  </si>
  <si>
    <t>OneStream Budget</t>
  </si>
  <si>
    <t>PS Invoice Coding</t>
  </si>
  <si>
    <t>Dept|Loc|Corp</t>
  </si>
  <si>
    <t>GL Code| Op Unit|Dept|Cost Ctr| Corp</t>
  </si>
  <si>
    <t>Merchant/Vendor</t>
  </si>
  <si>
    <t>Expense Description (date, location, campaign)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</si>
  <si>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</si>
  <si>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</si>
  <si>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</si>
  <si>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</si>
  <si>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</si>
  <si>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</si>
  <si>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</si>
  <si>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</si>
  <si>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</si>
  <si>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</si>
  <si>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</si>
  <si>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</si>
  <si>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2022</t>
  </si>
  <si>
    <t>Total Marketing Plan</t>
  </si>
  <si>
    <t>Natl MKT Admin</t>
  </si>
  <si>
    <t>390827|L821|00045</t>
  </si>
  <si>
    <t>6770009-827-75-75-00045</t>
  </si>
  <si>
    <t xml:space="preserve"> Microsoft, AWS, Acumatica, etc. </t>
  </si>
  <si>
    <t xml:space="preserve"> BDO Digital - Partnership conferences  </t>
  </si>
  <si>
    <t xml:space="preserve"> Phillips Edison </t>
  </si>
  <si>
    <t xml:space="preserve"> BDO Digital - Phillips Edison AdHoc Conference  </t>
  </si>
  <si>
    <t xml:space="preserve"> Various (Millken, etc.) </t>
  </si>
  <si>
    <t xml:space="preserve"> BDO Digital - Co-sponsored conferences w/ industry </t>
  </si>
  <si>
    <t xml:space="preserve"> Various  </t>
  </si>
  <si>
    <t xml:space="preserve"> BDO Digital - ITS Sponsorships - Cyber/Managed Defense, Cloud, IT Strategy </t>
  </si>
  <si>
    <t xml:space="preserve"> Economist Conference </t>
  </si>
  <si>
    <t xml:space="preserve"> BDO Digital - Economist Conference </t>
  </si>
  <si>
    <t xml:space="preserve"> Various (Women in Tech, etc.) </t>
  </si>
  <si>
    <t xml:space="preserve"> BDO Digital - Solutions Sponsorships</t>
  </si>
  <si>
    <t>Budget Adjustment</t>
  </si>
  <si>
    <t>BDO Digital - Budget Adjustment</t>
  </si>
  <si>
    <t>6770005D - Content Programs - Earned and Owned</t>
  </si>
  <si>
    <t>980|L821|00001</t>
  </si>
  <si>
    <t>6770005-980-75-75-00001</t>
  </si>
  <si>
    <t xml:space="preserve"> Bliss </t>
  </si>
  <si>
    <t xml:space="preserve"> Adv - BDO Digital Content, Media + DTS Survey </t>
  </si>
  <si>
    <t>6770001-980-75-75-00001</t>
  </si>
  <si>
    <t xml:space="preserve"> LinkedIn, Twitter, etc. SMA, WebFX </t>
  </si>
  <si>
    <t>Adv - BDO Digital Campaigns TBD (Always On) - Part of firm total</t>
  </si>
  <si>
    <t>Adv - BDO Digital DTS Survey Campaign - Part of firm total</t>
  </si>
  <si>
    <t xml:space="preserve"> CIO Magazine </t>
  </si>
  <si>
    <t xml:space="preserve"> Adv - BDO Digital Sponsored Content (CIO Magazine) </t>
  </si>
  <si>
    <t>6770010-980-75-75-00001</t>
  </si>
  <si>
    <t xml:space="preserve"> Zorch/Other </t>
  </si>
  <si>
    <t xml:space="preserve"> Promotional Items for Virtual or Live Event Follow Up (All Firm) Part of Firm Total</t>
  </si>
  <si>
    <t>6770006D - Market Data Services</t>
  </si>
  <si>
    <t>6770006-980-75-75-00001</t>
  </si>
  <si>
    <t xml:space="preserve"> Rabin Research </t>
  </si>
  <si>
    <t xml:space="preserve"> Adv - BDO Digital DTS Survey </t>
  </si>
  <si>
    <t>6460001-827-75-75-00045</t>
  </si>
  <si>
    <t xml:space="preserve"> Ideal Content </t>
  </si>
  <si>
    <t xml:space="preserve"> BDO Digital - Video Brochures </t>
  </si>
  <si>
    <t xml:space="preserve"> DemoDuck </t>
  </si>
  <si>
    <t xml:space="preserve"> BDO Digital - DemoDuck client evidence success videos </t>
  </si>
  <si>
    <t>300095|L093|00045</t>
  </si>
  <si>
    <t>6460001-093-95-75-00045</t>
  </si>
  <si>
    <t>Various</t>
  </si>
  <si>
    <t>BDO Digital - Demand Gen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</si>
</sst>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##,##0;\(##,##0\);&quot;-&quot;"/>
    <numFmt numFmtId="169" formatCode="&quot;$&quot;#,##0.00"/>
    <numFmt numFmtId="170" formatCode="_([$$-409]* #,##0.00_);_([$$-409]* \(#,##0.00\);_([$$-409]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4682B4"/>
      <name val="Calibri"/>
      <family val="2"/>
      <scheme val="minor"/>
    </font>
    <font>
      <sz val="11"/>
      <color rgb="FFD3D3D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000000"/>
      </top>
      <bottom style="thin">
        <color rgb="FFD0D7E5"/>
      </bottom>
      <diagonal/>
    </border>
    <border>
      <left/>
      <right/>
      <top/>
      <bottom style="thick">
        <color rgb="FFB0C4DE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0" fillId="0" borderId="0" xfId="0"/>
    <xf numFmtId="49" fontId="2" fillId="0" borderId="0" xfId="0" applyNumberFormat="1" applyFont="1"/>
    <xf numFmtId="49" fontId="0" fillId="0" borderId="0" xfId="0" applyNumberForma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164" fontId="3" fillId="0" borderId="0" xfId="0" applyNumberFormat="1" applyFont="1"/>
    <xf numFmtId="164" fontId="3" fillId="0" borderId="2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0" applyNumberFormat="1"/>
    <xf numFmtId="9" fontId="0" fillId="0" borderId="0" xfId="2" applyFont="1"/>
    <xf numFmtId="165" fontId="0" fillId="0" borderId="3" xfId="1" applyNumberFormat="1" applyFont="1" applyBorder="1"/>
    <xf numFmtId="165" fontId="0" fillId="0" borderId="4" xfId="1" applyNumberFormat="1" applyFont="1" applyBorder="1"/>
    <xf numFmtId="44" fontId="0" fillId="0" borderId="6" xfId="0" applyNumberFormat="1" applyBorder="1"/>
    <xf numFmtId="44" fontId="0" fillId="0" borderId="7" xfId="0" applyNumberFormat="1" applyBorder="1"/>
    <xf numFmtId="165" fontId="0" fillId="0" borderId="5" xfId="1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9" fontId="3" fillId="0" borderId="0" xfId="2" applyFont="1"/>
    <xf numFmtId="165" fontId="0" fillId="2" borderId="4" xfId="1" applyNumberFormat="1" applyFont="1" applyFill="1" applyBorder="1"/>
    <xf numFmtId="44" fontId="0" fillId="2" borderId="0" xfId="0" applyNumberFormat="1" applyFill="1"/>
    <xf numFmtId="44" fontId="0" fillId="2" borderId="7" xfId="0" applyNumberFormat="1" applyFill="1" applyBorder="1"/>
    <xf numFmtId="165" fontId="0" fillId="0" borderId="5" xfId="0" applyNumberFormat="1" applyBorder="1"/>
    <xf numFmtId="165" fontId="0" fillId="0" borderId="0" xfId="0" applyNumberFormat="1"/>
    <xf numFmtId="165" fontId="0" fillId="0" borderId="8" xfId="0" applyNumberFormat="1" applyBorder="1"/>
    <xf numFmtId="44" fontId="2" fillId="0" borderId="0" xfId="1" applyFont="1"/>
    <xf numFmtId="49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166" fontId="3" fillId="2" borderId="0" xfId="3" applyNumberFormat="1" applyFont="1" applyFill="1" applyBorder="1" applyAlignment="1">
      <alignment horizontal="center"/>
    </xf>
    <xf numFmtId="167" fontId="3" fillId="0" borderId="0" xfId="3" applyNumberFormat="1" applyFont="1" applyBorder="1" applyAlignment="1">
      <alignment horizontal="center"/>
    </xf>
    <xf numFmtId="164" fontId="0" fillId="0" borderId="0" xfId="0" applyNumberFormat="1"/>
    <xf numFmtId="49" fontId="2" fillId="0" borderId="11" xfId="0" applyNumberFormat="1" applyFont="1" applyBorder="1"/>
    <xf numFmtId="164" fontId="3" fillId="0" borderId="11" xfId="0" applyNumberFormat="1" applyFont="1" applyBorder="1"/>
    <xf numFmtId="0" fontId="2" fillId="0" borderId="0" xfId="0" applyFont="1" applyAlignment="1">
      <alignment horizontal="right"/>
    </xf>
    <xf numFmtId="167" fontId="0" fillId="0" borderId="0" xfId="3" applyNumberFormat="1" applyFont="1"/>
    <xf numFmtId="165" fontId="0" fillId="0" borderId="12" xfId="1" applyNumberFormat="1" applyFont="1" applyBorder="1"/>
    <xf numFmtId="165" fontId="0" fillId="2" borderId="12" xfId="1" applyNumberFormat="1" applyFont="1" applyFill="1" applyBorder="1"/>
    <xf numFmtId="165" fontId="0" fillId="0" borderId="13" xfId="1" applyNumberFormat="1" applyFont="1" applyBorder="1"/>
    <xf numFmtId="165" fontId="0" fillId="0" borderId="13" xfId="0" applyNumberFormat="1" applyBorder="1"/>
    <xf numFmtId="0" fontId="0" fillId="3" borderId="14" xfId="0" applyFill="1" applyBorder="1" applyAlignment="1">
      <alignment horizontal="centerContinuous"/>
    </xf>
    <xf numFmtId="0" fontId="0" fillId="3" borderId="15" xfId="0" applyFill="1" applyBorder="1" applyAlignment="1">
      <alignment horizontal="centerContinuous"/>
    </xf>
    <xf numFmtId="0" fontId="0" fillId="3" borderId="16" xfId="0" applyFill="1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65" fontId="0" fillId="0" borderId="17" xfId="0" applyNumberFormat="1" applyBorder="1"/>
    <xf numFmtId="165" fontId="0" fillId="0" borderId="18" xfId="0" applyNumberFormat="1" applyBorder="1"/>
    <xf numFmtId="165" fontId="0" fillId="2" borderId="17" xfId="0" applyNumberFormat="1" applyFill="1" applyBorder="1"/>
    <xf numFmtId="165" fontId="0" fillId="2" borderId="0" xfId="0" applyNumberFormat="1" applyFill="1"/>
    <xf numFmtId="165" fontId="0" fillId="2" borderId="18" xfId="0" applyNumberFormat="1" applyFill="1" applyBorder="1"/>
    <xf numFmtId="165" fontId="0" fillId="0" borderId="19" xfId="0" applyNumberFormat="1" applyBorder="1"/>
    <xf numFmtId="165" fontId="0" fillId="0" borderId="2" xfId="0" applyNumberFormat="1" applyBorder="1"/>
    <xf numFmtId="165" fontId="0" fillId="0" borderId="20" xfId="0" applyNumberFormat="1" applyBorder="1"/>
    <xf numFmtId="0" fontId="0" fillId="4" borderId="14" xfId="0" applyFill="1" applyBorder="1" applyAlignment="1">
      <alignment horizontal="centerContinuous"/>
    </xf>
    <xf numFmtId="0" fontId="0" fillId="4" borderId="15" xfId="0" applyFill="1" applyBorder="1" applyAlignment="1">
      <alignment horizontal="centerContinuous"/>
    </xf>
    <xf numFmtId="9" fontId="0" fillId="4" borderId="15" xfId="2" applyFont="1" applyFill="1" applyBorder="1" applyAlignment="1">
      <alignment horizontal="centerContinuous"/>
    </xf>
    <xf numFmtId="165" fontId="0" fillId="0" borderId="0" xfId="1" applyNumberFormat="1" applyFont="1" applyBorder="1"/>
    <xf numFmtId="165" fontId="0" fillId="0" borderId="18" xfId="1" applyNumberFormat="1" applyFont="1" applyBorder="1"/>
    <xf numFmtId="0" fontId="0" fillId="5" borderId="14" xfId="0" applyFill="1" applyBorder="1" applyAlignment="1">
      <alignment horizontal="centerContinuous"/>
    </xf>
    <xf numFmtId="0" fontId="0" fillId="5" borderId="15" xfId="0" applyFill="1" applyBorder="1" applyAlignment="1">
      <alignment horizontal="centerContinuous"/>
    </xf>
    <xf numFmtId="0" fontId="0" fillId="5" borderId="16" xfId="0" applyFill="1" applyBorder="1" applyAlignment="1">
      <alignment horizontal="centerContinuous"/>
    </xf>
    <xf numFmtId="165" fontId="0" fillId="0" borderId="17" xfId="1" applyNumberFormat="1" applyFont="1" applyBorder="1"/>
    <xf numFmtId="49" fontId="0" fillId="5" borderId="14" xfId="0" applyNumberFormat="1" applyFill="1" applyBorder="1" applyAlignment="1">
      <alignment horizontal="centerContinuous"/>
    </xf>
    <xf numFmtId="49" fontId="0" fillId="5" borderId="15" xfId="0" applyNumberFormat="1" applyFill="1" applyBorder="1" applyAlignment="1">
      <alignment horizontal="centerContinuous"/>
    </xf>
    <xf numFmtId="49" fontId="0" fillId="5" borderId="16" xfId="0" applyNumberFormat="1" applyFill="1" applyBorder="1" applyAlignment="1">
      <alignment horizontal="centerContinuous"/>
    </xf>
    <xf numFmtId="49" fontId="0" fillId="5" borderId="17" xfId="0" applyNumberFormat="1" applyFill="1" applyBorder="1" applyAlignment="1">
      <alignment horizontal="centerContinuous"/>
    </xf>
    <xf numFmtId="49" fontId="0" fillId="5" borderId="0" xfId="0" applyNumberFormat="1" applyFill="1" applyAlignment="1">
      <alignment horizontal="centerContinuous"/>
    </xf>
    <xf numFmtId="49" fontId="0" fillId="5" borderId="18" xfId="0" applyNumberFormat="1" applyFill="1" applyBorder="1"/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164" fontId="3" fillId="0" borderId="17" xfId="0" applyNumberFormat="1" applyFont="1" applyBorder="1"/>
    <xf numFmtId="164" fontId="3" fillId="0" borderId="18" xfId="0" applyNumberFormat="1" applyFont="1" applyBorder="1"/>
    <xf numFmtId="164" fontId="3" fillId="0" borderId="19" xfId="0" applyNumberFormat="1" applyFont="1" applyBorder="1"/>
    <xf numFmtId="164" fontId="3" fillId="0" borderId="20" xfId="0" applyNumberFormat="1" applyFont="1" applyBorder="1"/>
    <xf numFmtId="49" fontId="0" fillId="4" borderId="15" xfId="0" applyNumberFormat="1" applyFill="1" applyBorder="1" applyAlignment="1">
      <alignment horizontal="centerContinuous"/>
    </xf>
    <xf numFmtId="49" fontId="0" fillId="4" borderId="16" xfId="0" applyNumberFormat="1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0" fillId="4" borderId="0" xfId="0" applyFill="1" applyAlignment="1">
      <alignment horizontal="centerContinuous"/>
    </xf>
    <xf numFmtId="49" fontId="0" fillId="4" borderId="0" xfId="0" applyNumberFormat="1" applyFill="1" applyAlignment="1">
      <alignment horizontal="centerContinuous"/>
    </xf>
    <xf numFmtId="49" fontId="0" fillId="4" borderId="18" xfId="0" applyNumberFormat="1" applyFill="1" applyBorder="1" applyAlignment="1">
      <alignment horizontal="centerContinuous"/>
    </xf>
    <xf numFmtId="0" fontId="0" fillId="3" borderId="17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18" xfId="0" applyFill="1" applyBorder="1" applyAlignment="1">
      <alignment horizontal="centerContinuous"/>
    </xf>
    <xf numFmtId="49" fontId="2" fillId="6" borderId="0" xfId="0" applyNumberFormat="1" applyFont="1" applyFill="1"/>
    <xf numFmtId="0" fontId="2" fillId="6" borderId="0" xfId="0" applyFont="1" applyFill="1"/>
    <xf numFmtId="164" fontId="3" fillId="6" borderId="17" xfId="0" applyNumberFormat="1" applyFont="1" applyFill="1" applyBorder="1"/>
    <xf numFmtId="164" fontId="3" fillId="6" borderId="0" xfId="0" applyNumberFormat="1" applyFont="1" applyFill="1"/>
    <xf numFmtId="164" fontId="3" fillId="6" borderId="18" xfId="0" applyNumberFormat="1" applyFont="1" applyFill="1" applyBorder="1"/>
    <xf numFmtId="0" fontId="0" fillId="6" borderId="0" xfId="0" applyFill="1"/>
    <xf numFmtId="164" fontId="3" fillId="6" borderId="19" xfId="0" applyNumberFormat="1" applyFont="1" applyFill="1" applyBorder="1"/>
    <xf numFmtId="164" fontId="3" fillId="6" borderId="2" xfId="0" applyNumberFormat="1" applyFont="1" applyFill="1" applyBorder="1"/>
    <xf numFmtId="164" fontId="3" fillId="6" borderId="20" xfId="0" applyNumberFormat="1" applyFont="1" applyFill="1" applyBorder="1"/>
    <xf numFmtId="39" fontId="0" fillId="0" borderId="0" xfId="0" applyNumberFormat="1"/>
    <xf numFmtId="164" fontId="6" fillId="6" borderId="19" xfId="0" applyNumberFormat="1" applyFont="1" applyFill="1" applyBorder="1"/>
    <xf numFmtId="164" fontId="6" fillId="6" borderId="2" xfId="0" applyNumberFormat="1" applyFont="1" applyFill="1" applyBorder="1"/>
    <xf numFmtId="164" fontId="6" fillId="6" borderId="20" xfId="0" applyNumberFormat="1" applyFont="1" applyFill="1" applyBorder="1"/>
    <xf numFmtId="49" fontId="7" fillId="6" borderId="0" xfId="0" applyNumberFormat="1" applyFont="1" applyFill="1"/>
    <xf numFmtId="0" fontId="5" fillId="6" borderId="0" xfId="0" applyFont="1" applyFill="1"/>
    <xf numFmtId="0" fontId="0" fillId="0" borderId="23" xfId="0" applyBorder="1"/>
    <xf numFmtId="165" fontId="0" fillId="0" borderId="24" xfId="1" applyNumberFormat="1" applyFont="1" applyBorder="1"/>
    <xf numFmtId="0" fontId="0" fillId="0" borderId="25" xfId="0" applyBorder="1"/>
    <xf numFmtId="165" fontId="0" fillId="0" borderId="26" xfId="1" applyNumberFormat="1" applyFont="1" applyBorder="1"/>
    <xf numFmtId="0" fontId="0" fillId="0" borderId="27" xfId="0" applyBorder="1"/>
    <xf numFmtId="165" fontId="0" fillId="0" borderId="28" xfId="1" applyNumberFormat="1" applyFont="1" applyBorder="1"/>
    <xf numFmtId="41" fontId="8" fillId="7" borderId="17" xfId="0" applyNumberFormat="1" applyFont="1" applyFill="1" applyBorder="1" applyAlignment="1">
      <alignment horizontal="center" vertical="center"/>
    </xf>
    <xf numFmtId="43" fontId="0" fillId="0" borderId="0" xfId="0" applyNumberFormat="1"/>
    <xf numFmtId="165" fontId="0" fillId="0" borderId="12" xfId="1" applyNumberFormat="1" applyFont="1" applyFill="1" applyBorder="1"/>
    <xf numFmtId="165" fontId="0" fillId="0" borderId="0" xfId="1" applyNumberFormat="1" applyFont="1" applyFill="1" applyBorder="1"/>
    <xf numFmtId="165" fontId="0" fillId="0" borderId="18" xfId="1" applyNumberFormat="1" applyFont="1" applyFill="1" applyBorder="1"/>
    <xf numFmtId="165" fontId="0" fillId="0" borderId="17" xfId="1" applyNumberFormat="1" applyFont="1" applyFill="1" applyBorder="1"/>
    <xf numFmtId="0" fontId="9" fillId="0" borderId="0" xfId="0" applyFont="1"/>
    <xf numFmtId="3" fontId="0" fillId="0" borderId="0" xfId="0" applyNumberFormat="1"/>
    <xf numFmtId="4" fontId="0" fillId="0" borderId="0" xfId="0" applyNumberFormat="1"/>
    <xf numFmtId="0" fontId="5" fillId="0" borderId="0" xfId="0" applyFont="1"/>
    <xf numFmtId="165" fontId="0" fillId="0" borderId="0" xfId="1" applyNumberFormat="1" applyFont="1" applyFill="1" applyAlignment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4" fontId="3" fillId="0" borderId="14" xfId="0" applyNumberFormat="1" applyFont="1" applyBorder="1"/>
    <xf numFmtId="164" fontId="3" fillId="0" borderId="15" xfId="0" applyNumberFormat="1" applyFont="1" applyBorder="1"/>
    <xf numFmtId="164" fontId="3" fillId="0" borderId="16" xfId="0" applyNumberFormat="1" applyFont="1" applyBorder="1"/>
    <xf numFmtId="165" fontId="0" fillId="4" borderId="0" xfId="0" applyNumberFormat="1" applyFill="1"/>
    <xf numFmtId="0" fontId="5" fillId="0" borderId="0" xfId="4"/>
    <xf numFmtId="6" fontId="5" fillId="0" borderId="0" xfId="4" applyNumberFormat="1"/>
    <xf numFmtId="0" fontId="10" fillId="8" borderId="29" xfId="4" applyFont="1" applyFill="1" applyBorder="1"/>
    <xf numFmtId="0" fontId="5" fillId="8" borderId="29" xfId="4" applyFill="1" applyBorder="1" applyAlignment="1">
      <alignment horizontal="left" indent="4"/>
    </xf>
    <xf numFmtId="168" fontId="8" fillId="8" borderId="30" xfId="4" applyNumberFormat="1" applyFont="1" applyFill="1" applyBorder="1"/>
    <xf numFmtId="0" fontId="8" fillId="8" borderId="30" xfId="4" applyFont="1" applyFill="1" applyBorder="1"/>
    <xf numFmtId="168" fontId="5" fillId="8" borderId="29" xfId="4" applyNumberFormat="1" applyFill="1" applyBorder="1"/>
    <xf numFmtId="0" fontId="5" fillId="8" borderId="29" xfId="4" applyFill="1" applyBorder="1" applyAlignment="1">
      <alignment horizontal="left" indent="2"/>
    </xf>
    <xf numFmtId="0" fontId="5" fillId="8" borderId="29" xfId="4" applyFill="1" applyBorder="1" applyAlignment="1">
      <alignment horizontal="left" indent="3"/>
    </xf>
    <xf numFmtId="0" fontId="11" fillId="8" borderId="29" xfId="4" applyFont="1" applyFill="1" applyBorder="1"/>
    <xf numFmtId="0" fontId="8" fillId="8" borderId="29" xfId="4" applyFont="1" applyFill="1" applyBorder="1" applyAlignment="1">
      <alignment horizontal="center" wrapText="1"/>
    </xf>
    <xf numFmtId="0" fontId="5" fillId="0" borderId="31" xfId="4" applyBorder="1"/>
    <xf numFmtId="0" fontId="5" fillId="0" borderId="31" xfId="4" applyBorder="1" applyAlignment="1">
      <alignment horizontal="left"/>
    </xf>
    <xf numFmtId="0" fontId="5" fillId="0" borderId="0" xfId="4" applyAlignment="1">
      <alignment horizontal="left"/>
    </xf>
    <xf numFmtId="0" fontId="5" fillId="0" borderId="0" xfId="4" applyAlignment="1">
      <alignment horizontal="center"/>
    </xf>
    <xf numFmtId="44" fontId="0" fillId="0" borderId="0" xfId="5" applyFont="1"/>
    <xf numFmtId="44" fontId="5" fillId="9" borderId="29" xfId="5" applyFont="1" applyFill="1" applyBorder="1"/>
    <xf numFmtId="44" fontId="0" fillId="9" borderId="0" xfId="5" applyFont="1" applyFill="1"/>
    <xf numFmtId="44" fontId="0" fillId="9" borderId="29" xfId="5" applyFont="1" applyFill="1" applyBorder="1"/>
    <xf numFmtId="0" fontId="5" fillId="9" borderId="0" xfId="4" applyFill="1"/>
    <xf numFmtId="0" fontId="5" fillId="9" borderId="29" xfId="4" applyFill="1" applyBorder="1"/>
    <xf numFmtId="0" fontId="0" fillId="9" borderId="29" xfId="6" applyNumberFormat="1" applyFont="1" applyFill="1" applyBorder="1"/>
    <xf numFmtId="0" fontId="5" fillId="0" borderId="29" xfId="4" applyBorder="1"/>
    <xf numFmtId="44" fontId="8" fillId="9" borderId="29" xfId="5" applyFont="1" applyFill="1" applyBorder="1"/>
    <xf numFmtId="0" fontId="8" fillId="9" borderId="29" xfId="4" applyFont="1" applyFill="1" applyBorder="1"/>
    <xf numFmtId="0" fontId="8" fillId="10" borderId="29" xfId="4" applyFont="1" applyFill="1" applyBorder="1"/>
    <xf numFmtId="44" fontId="5" fillId="0" borderId="29" xfId="5" applyFont="1" applyFill="1" applyBorder="1"/>
    <xf numFmtId="44" fontId="0" fillId="0" borderId="29" xfId="5" applyFont="1" applyFill="1" applyBorder="1"/>
    <xf numFmtId="44" fontId="12" fillId="0" borderId="29" xfId="5" applyFont="1" applyFill="1" applyBorder="1"/>
    <xf numFmtId="43" fontId="5" fillId="9" borderId="29" xfId="6" applyFont="1" applyFill="1" applyBorder="1"/>
    <xf numFmtId="44" fontId="8" fillId="5" borderId="29" xfId="5" applyFont="1" applyFill="1" applyBorder="1"/>
    <xf numFmtId="44" fontId="8" fillId="10" borderId="29" xfId="5" applyFont="1" applyFill="1" applyBorder="1"/>
    <xf numFmtId="0" fontId="5" fillId="4" borderId="29" xfId="4" applyFill="1" applyBorder="1"/>
    <xf numFmtId="44" fontId="5" fillId="0" borderId="0" xfId="4" applyNumberFormat="1"/>
    <xf numFmtId="0" fontId="8" fillId="0" borderId="0" xfId="4" applyFont="1"/>
    <xf numFmtId="44" fontId="8" fillId="11" borderId="29" xfId="5" applyFont="1" applyFill="1" applyBorder="1"/>
    <xf numFmtId="0" fontId="8" fillId="11" borderId="29" xfId="4" applyFont="1" applyFill="1" applyBorder="1"/>
    <xf numFmtId="0" fontId="8" fillId="8" borderId="29" xfId="4" quotePrefix="1" applyFont="1" applyFill="1" applyBorder="1"/>
    <xf numFmtId="0" fontId="8" fillId="8" borderId="29" xfId="4" applyFont="1" applyFill="1" applyBorder="1"/>
    <xf numFmtId="169" fontId="5" fillId="0" borderId="0" xfId="4" applyNumberFormat="1"/>
    <xf numFmtId="170" fontId="5" fillId="0" borderId="0" xfId="4" applyNumberFormat="1"/>
    <xf numFmtId="164" fontId="6" fillId="0" borderId="17" xfId="0" applyNumberFormat="1" applyFont="1" applyBorder="1"/>
    <xf numFmtId="164" fontId="6" fillId="0" borderId="0" xfId="0" applyNumberFormat="1" applyFont="1"/>
    <xf numFmtId="164" fontId="6" fillId="0" borderId="18" xfId="0" applyNumberFormat="1" applyFont="1" applyBorder="1"/>
    <xf numFmtId="164" fontId="6" fillId="0" borderId="19" xfId="0" applyNumberFormat="1" applyFont="1" applyBorder="1"/>
    <xf numFmtId="164" fontId="6" fillId="0" borderId="2" xfId="0" applyNumberFormat="1" applyFont="1" applyBorder="1"/>
    <xf numFmtId="164" fontId="6" fillId="0" borderId="20" xfId="0" applyNumberFormat="1" applyFont="1" applyBorder="1"/>
    <xf numFmtId="164" fontId="6" fillId="5" borderId="17" xfId="0" applyNumberFormat="1" applyFont="1" applyFill="1" applyBorder="1"/>
    <xf numFmtId="164" fontId="6" fillId="5" borderId="0" xfId="0" applyNumberFormat="1" applyFont="1" applyFill="1"/>
    <xf numFmtId="164" fontId="6" fillId="5" borderId="18" xfId="0" applyNumberFormat="1" applyFont="1" applyFill="1" applyBorder="1"/>
    <xf numFmtId="164" fontId="6" fillId="5" borderId="19" xfId="0" applyNumberFormat="1" applyFont="1" applyFill="1" applyBorder="1"/>
    <xf numFmtId="164" fontId="6" fillId="5" borderId="2" xfId="0" applyNumberFormat="1" applyFont="1" applyFill="1" applyBorder="1"/>
    <xf numFmtId="164" fontId="6" fillId="5" borderId="20" xfId="0" applyNumberFormat="1" applyFont="1" applyFill="1" applyBorder="1"/>
    <xf numFmtId="165" fontId="5" fillId="0" borderId="12" xfId="1" applyNumberFormat="1" applyFont="1" applyFill="1" applyBorder="1"/>
    <xf numFmtId="165" fontId="5" fillId="0" borderId="17" xfId="0" applyNumberFormat="1" applyFont="1" applyBorder="1"/>
    <xf numFmtId="165" fontId="5" fillId="0" borderId="0" xfId="0" applyNumberFormat="1" applyFont="1"/>
    <xf numFmtId="165" fontId="5" fillId="0" borderId="18" xfId="0" applyNumberFormat="1" applyFont="1" applyBorder="1"/>
    <xf numFmtId="37" fontId="0" fillId="0" borderId="0" xfId="0" applyNumberFormat="1"/>
    <xf numFmtId="0" fontId="5" fillId="12" borderId="0" xfId="0" applyFont="1" applyFill="1"/>
    <xf numFmtId="9" fontId="0" fillId="0" borderId="0" xfId="0" applyNumberFormat="1"/>
    <xf numFmtId="165" fontId="0" fillId="13" borderId="0" xfId="0" applyNumberFormat="1" applyFill="1"/>
    <xf numFmtId="165" fontId="5" fillId="13" borderId="0" xfId="0" applyNumberFormat="1" applyFont="1" applyFill="1"/>
    <xf numFmtId="0" fontId="0" fillId="12" borderId="0" xfId="0" applyFill="1"/>
    <xf numFmtId="0" fontId="8" fillId="0" borderId="0" xfId="0" applyFont="1"/>
    <xf numFmtId="0" fontId="13" fillId="0" borderId="0" xfId="0" applyFont="1"/>
    <xf numFmtId="0" fontId="13" fillId="0" borderId="32" xfId="0" applyFont="1" applyBorder="1"/>
    <xf numFmtId="0" fontId="0" fillId="0" borderId="33" xfId="0" applyBorder="1"/>
    <xf numFmtId="165" fontId="13" fillId="0" borderId="32" xfId="0" applyNumberFormat="1" applyFont="1" applyBorder="1"/>
    <xf numFmtId="165" fontId="13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165" fontId="13" fillId="0" borderId="12" xfId="1" applyNumberFormat="1" applyFont="1" applyFill="1" applyBorder="1"/>
    <xf numFmtId="165" fontId="13" fillId="0" borderId="17" xfId="0" applyNumberFormat="1" applyFont="1" applyBorder="1"/>
    <xf numFmtId="165" fontId="13" fillId="0" borderId="0" xfId="0" applyNumberFormat="1" applyFont="1"/>
    <xf numFmtId="165" fontId="13" fillId="0" borderId="18" xfId="0" applyNumberFormat="1" applyFont="1" applyBorder="1"/>
    <xf numFmtId="0" fontId="0" fillId="7" borderId="14" xfId="0" applyFill="1" applyBorder="1" applyAlignment="1">
      <alignment horizontal="centerContinuous"/>
    </xf>
    <xf numFmtId="0" fontId="0" fillId="7" borderId="15" xfId="0" applyFill="1" applyBorder="1" applyAlignment="1">
      <alignment horizontal="centerContinuous"/>
    </xf>
    <xf numFmtId="0" fontId="0" fillId="7" borderId="16" xfId="0" applyFill="1" applyBorder="1" applyAlignment="1">
      <alignment horizontal="centerContinuous"/>
    </xf>
    <xf numFmtId="49" fontId="13" fillId="7" borderId="17" xfId="0" applyNumberFormat="1" applyFont="1" applyFill="1" applyBorder="1" applyAlignment="1">
      <alignment horizontal="center"/>
    </xf>
    <xf numFmtId="49" fontId="13" fillId="7" borderId="0" xfId="0" applyNumberFormat="1" applyFont="1" applyFill="1" applyAlignment="1">
      <alignment horizontal="center"/>
    </xf>
    <xf numFmtId="49" fontId="13" fillId="7" borderId="1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9" fontId="3" fillId="0" borderId="2" xfId="2" applyFont="1" applyBorder="1"/>
    <xf numFmtId="165" fontId="2" fillId="0" borderId="0" xfId="1" applyNumberFormat="1" applyFont="1"/>
    <xf numFmtId="49" fontId="2" fillId="0" borderId="0" xfId="0" applyNumberFormat="1" applyFont="1" applyAlignment="1">
      <alignment horizontal="right"/>
    </xf>
    <xf numFmtId="0" fontId="13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/>
    </xf>
  </cellXfs>
  <cellStyles count="7">
    <cellStyle name="Comma" xfId="3" builtinId="3"/>
    <cellStyle name="Comma 2" xfId="6" xr:uid="{15BE27E0-00ED-4AA3-8904-DFF8B08DEC19}"/>
    <cellStyle name="Currency" xfId="1" builtinId="4"/>
    <cellStyle name="Currency 2" xfId="5" xr:uid="{0F51D3A9-024E-49EB-95D6-E3EA14A6D09E}"/>
    <cellStyle name="Normal" xfId="0" builtinId="0"/>
    <cellStyle name="Normal 2" xfId="4" xr:uid="{E6052E14-13A5-46EA-A680-28F0B814F30C}"/>
    <cellStyle name="Percent" xfId="2" builtinId="5"/>
  </cellStyles>
  <dxfs count="2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31750</xdr:rowOff>
        </xdr:to>
        <xdr:sp macro="" textlink="">
          <xdr:nvSpPr>
            <xdr:cNvPr id="14337" name="FILTER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31750</xdr:rowOff>
        </xdr:to>
        <xdr:sp macro="" textlink="">
          <xdr:nvSpPr>
            <xdr:cNvPr id="14338" name="HEADER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31750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4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31750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4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.com\Natl\Documents%20and%20Settings\vinceg\Application%20Data\eRoom\eRoom%20Client\V7\EditingFiles\Budget%20FY2012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do.com\Natl\Users\SEYBERNG\AppData\Local\Microsoft\Windows\Temporary%20Internet%20Files\Content.Outlook\6WR49IWF\Work%20From%20Desktop\FY17%20Spring%20Forecast\Expansion%20-%20Feeley%20&amp;%20Driscoll\BDO%20Forecast%20Template%20-%20F&amp;D%20Financials.xlsx?44270664" TargetMode="External"/><Relationship Id="rId1" Type="http://schemas.openxmlformats.org/officeDocument/2006/relationships/externalLinkPath" Target="file:///\\44270664\BDO%20Forecast%20Template%20-%20F&amp;D%20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ummary"/>
      <sheetName val="Budget details"/>
      <sheetName val="Salaries details"/>
      <sheetName val="HOURS For input"/>
      <sheetName val="PROFIT ANALYSIS"/>
      <sheetName val="Tab 14 9 30 impact"/>
      <sheetName val="Tab 14.1 Billings NI summary"/>
      <sheetName val="NI and CUM NI"/>
      <sheetName val="Realization"/>
      <sheetName val="PROJ BILLINGS"/>
      <sheetName val="TechBudget"/>
      <sheetName val="Rates Chart"/>
      <sheetName val="Realiz Chart"/>
      <sheetName val="CPE Chart"/>
      <sheetName val="Tech Chart"/>
      <sheetName val="MktgBudget"/>
      <sheetName val="Mktg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Assumptions"/>
      <sheetName val="Nate Notes"/>
      <sheetName val="FY18 Cost Savings"/>
      <sheetName val="Summary FY17"/>
      <sheetName val="CONS (Pre FTE Chg)"/>
      <sheetName val="AUD (Pre FTE Chg)"/>
      <sheetName val="CTS  (Pre FTE Chg)"/>
      <sheetName val="CONS - F&amp;D Only"/>
      <sheetName val="CONS"/>
      <sheetName val="AUD"/>
      <sheetName val="CTS "/>
      <sheetName val="STS"/>
      <sheetName val="CBS"/>
      <sheetName val="Summary MJ"/>
      <sheetName val="CONS - MJ - F&amp;D Only"/>
      <sheetName val="CONS - MJ"/>
      <sheetName val="AUD - MJ"/>
      <sheetName val="CTS - MJ"/>
      <sheetName val="STS - MJ"/>
      <sheetName val="CBS - MJ"/>
      <sheetName val="Revenue Analysis"/>
      <sheetName val="F&amp;D - By Partner Rev"/>
      <sheetName val="F&amp;D - Rev Summary"/>
      <sheetName val="F&amp;D - Total Rev"/>
      <sheetName val="F&amp;D - Assur Rev"/>
      <sheetName val="F&amp;D - Tax Rev"/>
      <sheetName val="F&amp;D - STS Rev"/>
      <sheetName val="F&amp;D - Assurance"/>
      <sheetName val="F&amp;D - Tax"/>
      <sheetName val="F&amp;D - CBS"/>
      <sheetName val="F&amp;D - Natl"/>
      <sheetName val="F&amp;D - May-June Rev"/>
      <sheetName val="2015 actual"/>
      <sheetName val="May-June BH Adjust"/>
      <sheetName val="Boston Legacy Comp"/>
      <sheetName val="Staff"/>
      <sheetName val="OpEx"/>
      <sheetName val="REV &amp; SIZE"/>
      <sheetName val="OTH"/>
      <sheetName val="FIN"/>
      <sheetName val="OA"/>
      <sheetName val="HR"/>
      <sheetName val="T&amp;D"/>
      <sheetName val="REC"/>
      <sheetName val="MKT-BD"/>
      <sheetName val="IT"/>
      <sheetName val="OpEx - May-June"/>
      <sheetName val="Fringe Rate Adjustments"/>
      <sheetName val="Trainings Suite"/>
      <sheetName val="Training Adjustment - May-June"/>
      <sheetName val="OpEx 2015"/>
      <sheetName val="OpEx 2016 FYTD"/>
      <sheetName val="Client &amp; PD Exp"/>
      <sheetName val="From Kim B - 02.15.16"/>
      <sheetName val="From Mat D. - 02.13.16"/>
      <sheetName val="Utilization - Productivity"/>
      <sheetName val="Realization"/>
      <sheetName val="From B. Gooch - 02.23.16"/>
      <sheetName val="Legacy Boston Bill Rates"/>
      <sheetName val="BR"/>
      <sheetName val="BH Targ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hris Romo" id="{B3429907-182A-461E-9638-BE7A0FBC9445}" userId="S::cromo@bdo.com::d448ef70-edd8-43e1-812e-d4d28de116d6" providerId="AD"/>
  <person displayName="David Lewis" id="{9A102E3D-6BFC-4C2B-82F5-85E45306E577}" userId="S::david.lewis@bdo.com::6b8f9d64-49db-4afc-802f-6fcaccb95d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11-20T12:51:55.79" personId="{B3429907-182A-461E-9638-BE7A0FBC9445}" id="{A23AFD1C-EC2A-4E37-A945-A74A7502E30A}">
    <text>Converting to Campaign Specialist (1) after 12 months</text>
  </threadedComment>
  <threadedComment ref="B9" dT="2021-11-20T12:52:16.15" personId="{B3429907-182A-461E-9638-BE7A0FBC9445}" id="{A0AFF873-80F6-41AC-B767-387511930A0F}">
    <text>Converting to Campaign Specialist (2) after 12 months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4" dT="2021-09-11T00:27:36.06" personId="{9A102E3D-6BFC-4C2B-82F5-85E45306E577}" id="{954615EB-518D-4CD8-A5C2-8ECA8C191CC1}">
    <text>Dip as a result of hiring timing in forecast model</text>
  </threadedComment>
  <threadedComment ref="J48" dT="2021-09-11T00:28:03.33" personId="{9A102E3D-6BFC-4C2B-82F5-85E45306E577}" id="{96642259-685B-471C-8CA1-698D70A63F4B}">
    <text>Based on ballpark numbers provided by finance for salaries and ops spending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Relationship Id="rId9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51D7-37CC-4431-BE84-666180440F5B}">
  <sheetPr>
    <tabColor theme="7"/>
  </sheetPr>
  <dimension ref="A1:AI50"/>
  <sheetViews>
    <sheetView zoomScale="110" zoomScaleNormal="110" workbookViewId="0">
      <pane ySplit="3" topLeftCell="A4" activePane="bottomLeft" state="frozen"/>
      <selection pane="bottomLeft" sqref="A1:XFD1048576"/>
    </sheetView>
  </sheetViews>
  <sheetFormatPr defaultRowHeight="14.45" outlineLevelCol="1"/>
  <cols>
    <col min="2" max="2" width="49.140625" customWidth="1"/>
    <col min="3" max="3" width="12.7109375" customWidth="1"/>
    <col min="4" max="7" width="12.7109375" hidden="1" customWidth="1" outlineLevel="1"/>
    <col min="8" max="8" width="12.7109375" hidden="1" customWidth="1" outlineLevel="1" collapsed="1"/>
    <col min="9" max="18" width="12.7109375" hidden="1" customWidth="1" outlineLevel="1"/>
    <col min="19" max="19" width="11.5703125" hidden="1" customWidth="1" outlineLevel="1"/>
    <col min="20" max="20" width="11.5703125" customWidth="1" collapsed="1"/>
    <col min="21" max="31" width="11.5703125" customWidth="1"/>
    <col min="32" max="32" width="15.7109375" customWidth="1"/>
    <col min="33" max="33" width="12.140625" customWidth="1"/>
    <col min="34" max="34" width="10.5703125" bestFit="1" customWidth="1"/>
    <col min="35" max="35" width="14.140625" customWidth="1"/>
  </cols>
  <sheetData>
    <row r="1" spans="1:35" ht="15" thickBot="1"/>
    <row r="2" spans="1:35">
      <c r="B2" t="s">
        <v>0</v>
      </c>
      <c r="C2" s="8" t="s">
        <v>1</v>
      </c>
      <c r="D2" s="41" t="s">
        <v>2</v>
      </c>
      <c r="E2" s="42"/>
      <c r="F2" s="42"/>
      <c r="G2" s="43"/>
      <c r="H2" s="56" t="s">
        <v>3</v>
      </c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  <c r="T2" s="61" t="s">
        <v>4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</row>
    <row r="3" spans="1:35">
      <c r="C3" s="8" t="s">
        <v>5</v>
      </c>
      <c r="D3" s="44" t="s">
        <v>6</v>
      </c>
      <c r="E3" s="8" t="s">
        <v>7</v>
      </c>
      <c r="F3" s="8" t="s">
        <v>8</v>
      </c>
      <c r="G3" s="45" t="s">
        <v>9</v>
      </c>
      <c r="H3" s="44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6</v>
      </c>
      <c r="Q3" s="8" t="s">
        <v>7</v>
      </c>
      <c r="R3" s="8" t="s">
        <v>8</v>
      </c>
      <c r="S3" s="8" t="s">
        <v>9</v>
      </c>
      <c r="T3" s="44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6</v>
      </c>
      <c r="AC3" s="8" t="s">
        <v>7</v>
      </c>
      <c r="AD3" s="8" t="s">
        <v>8</v>
      </c>
      <c r="AE3" s="45" t="s">
        <v>9</v>
      </c>
      <c r="AG3" s="8" t="s">
        <v>5</v>
      </c>
      <c r="AH3" s="8" t="s">
        <v>18</v>
      </c>
      <c r="AI3" s="8" t="s">
        <v>19</v>
      </c>
    </row>
    <row r="4" spans="1:35">
      <c r="A4" t="s">
        <v>20</v>
      </c>
      <c r="D4" s="46"/>
      <c r="G4" s="47"/>
      <c r="H4" s="46"/>
      <c r="T4" s="46"/>
      <c r="AE4" s="47"/>
    </row>
    <row r="5" spans="1:35">
      <c r="A5">
        <v>1</v>
      </c>
      <c r="B5" s="187" t="s">
        <v>21</v>
      </c>
      <c r="C5" s="109">
        <v>19125</v>
      </c>
      <c r="D5" s="48">
        <v>0</v>
      </c>
      <c r="E5" s="24">
        <v>18750</v>
      </c>
      <c r="F5" s="24">
        <v>18750</v>
      </c>
      <c r="G5" s="24">
        <v>18750</v>
      </c>
      <c r="H5" s="48">
        <v>18750</v>
      </c>
      <c r="I5" s="24">
        <v>18750</v>
      </c>
      <c r="J5" s="24">
        <v>18750</v>
      </c>
      <c r="K5" s="24">
        <v>18750</v>
      </c>
      <c r="L5" s="24">
        <v>18750</v>
      </c>
      <c r="M5" s="24">
        <v>18750</v>
      </c>
      <c r="N5" s="24">
        <v>18750</v>
      </c>
      <c r="O5" s="24">
        <v>18750</v>
      </c>
      <c r="P5" s="24">
        <v>18750</v>
      </c>
      <c r="Q5" s="24">
        <v>18750</v>
      </c>
      <c r="R5" s="24">
        <v>18750</v>
      </c>
      <c r="S5" s="24">
        <v>18750</v>
      </c>
      <c r="T5" s="48">
        <v>19125</v>
      </c>
      <c r="U5" s="24">
        <f t="shared" ref="U5:U21" si="0">T5</f>
        <v>19125</v>
      </c>
      <c r="V5" s="24">
        <f t="shared" ref="V5:V21" si="1">U5</f>
        <v>19125</v>
      </c>
      <c r="W5" s="24">
        <f t="shared" ref="W5:W21" si="2">V5</f>
        <v>19125</v>
      </c>
      <c r="X5" s="24">
        <f t="shared" ref="X5:X21" si="3">W5</f>
        <v>19125</v>
      </c>
      <c r="Y5" s="24">
        <f t="shared" ref="Y5:Y21" si="4">X5</f>
        <v>19125</v>
      </c>
      <c r="Z5" s="24">
        <f t="shared" ref="Z5:Z21" si="5">Y5</f>
        <v>19125</v>
      </c>
      <c r="AA5" s="24">
        <f t="shared" ref="AA5:AA21" si="6">Z5</f>
        <v>19125</v>
      </c>
      <c r="AB5" s="24">
        <f t="shared" ref="AB5:AB21" si="7">AA5</f>
        <v>19125</v>
      </c>
      <c r="AC5" s="24">
        <f t="shared" ref="AC5:AC21" si="8">AB5</f>
        <v>19125</v>
      </c>
      <c r="AD5" s="24">
        <f t="shared" ref="AD5:AD21" si="9">AC5</f>
        <v>19125</v>
      </c>
      <c r="AE5" s="49">
        <f t="shared" ref="AE5:AE21" si="10">Z5</f>
        <v>19125</v>
      </c>
      <c r="AF5" s="24">
        <f>SUM(T5:AE5)</f>
        <v>229500</v>
      </c>
      <c r="AG5" s="184">
        <v>229500</v>
      </c>
      <c r="AH5">
        <v>9</v>
      </c>
    </row>
    <row r="6" spans="1:35">
      <c r="A6">
        <v>2</v>
      </c>
      <c r="B6" s="187" t="s">
        <v>22</v>
      </c>
      <c r="C6" s="109">
        <v>16666</v>
      </c>
      <c r="D6" s="48"/>
      <c r="E6" s="24"/>
      <c r="F6" s="24">
        <v>0</v>
      </c>
      <c r="G6" s="49">
        <v>0</v>
      </c>
      <c r="H6" s="48">
        <v>0</v>
      </c>
      <c r="I6" s="24">
        <v>0</v>
      </c>
      <c r="J6" s="24">
        <f t="shared" ref="J6:O6" si="11">$C$6</f>
        <v>16666</v>
      </c>
      <c r="K6" s="24">
        <f t="shared" si="11"/>
        <v>16666</v>
      </c>
      <c r="L6" s="24">
        <f t="shared" si="11"/>
        <v>16666</v>
      </c>
      <c r="M6" s="24">
        <f t="shared" si="11"/>
        <v>16666</v>
      </c>
      <c r="N6" s="24">
        <f t="shared" si="11"/>
        <v>16666</v>
      </c>
      <c r="O6" s="24">
        <f t="shared" si="11"/>
        <v>16666</v>
      </c>
      <c r="P6" s="24">
        <f t="shared" ref="P6:S21" si="12">O6</f>
        <v>16666</v>
      </c>
      <c r="Q6" s="24">
        <f t="shared" si="12"/>
        <v>16666</v>
      </c>
      <c r="R6" s="24">
        <f t="shared" si="12"/>
        <v>16666</v>
      </c>
      <c r="S6" s="24">
        <f t="shared" si="12"/>
        <v>16666</v>
      </c>
      <c r="T6" s="48">
        <v>16666</v>
      </c>
      <c r="U6" s="24">
        <f t="shared" si="0"/>
        <v>16666</v>
      </c>
      <c r="V6" s="24">
        <f t="shared" si="1"/>
        <v>16666</v>
      </c>
      <c r="W6" s="24">
        <f t="shared" si="2"/>
        <v>16666</v>
      </c>
      <c r="X6" s="24">
        <f t="shared" si="3"/>
        <v>16666</v>
      </c>
      <c r="Y6" s="24">
        <f t="shared" si="4"/>
        <v>16666</v>
      </c>
      <c r="Z6" s="24">
        <f t="shared" si="5"/>
        <v>16666</v>
      </c>
      <c r="AA6" s="24">
        <f t="shared" si="6"/>
        <v>16666</v>
      </c>
      <c r="AB6" s="24">
        <f t="shared" si="7"/>
        <v>16666</v>
      </c>
      <c r="AC6" s="24">
        <f t="shared" si="8"/>
        <v>16666</v>
      </c>
      <c r="AD6" s="24">
        <f t="shared" si="9"/>
        <v>16666</v>
      </c>
      <c r="AE6" s="49">
        <f t="shared" si="10"/>
        <v>16666</v>
      </c>
      <c r="AF6" s="24">
        <f t="shared" ref="AF6:AF29" si="13">SUM(T6:AE6)</f>
        <v>199992</v>
      </c>
      <c r="AG6" s="184">
        <v>200000</v>
      </c>
      <c r="AH6">
        <v>8</v>
      </c>
    </row>
    <row r="7" spans="1:35">
      <c r="A7">
        <v>3</v>
      </c>
      <c r="B7" s="182" t="s">
        <v>23</v>
      </c>
      <c r="C7" s="109">
        <f>AG7/12</f>
        <v>12083.333333333334</v>
      </c>
      <c r="D7" s="48"/>
      <c r="E7" s="24"/>
      <c r="F7" s="24"/>
      <c r="G7" s="49"/>
      <c r="H7" s="48"/>
      <c r="I7" s="24"/>
      <c r="J7" s="24"/>
      <c r="K7" s="24"/>
      <c r="L7" s="24"/>
      <c r="M7" s="24"/>
      <c r="N7" s="24"/>
      <c r="O7" s="24"/>
      <c r="P7" s="24">
        <v>0</v>
      </c>
      <c r="Q7" s="24">
        <v>0</v>
      </c>
      <c r="R7" s="24">
        <f>Q7</f>
        <v>0</v>
      </c>
      <c r="S7" s="24">
        <f>R7</f>
        <v>0</v>
      </c>
      <c r="T7" s="48">
        <v>12000</v>
      </c>
      <c r="U7" s="24">
        <f t="shared" ref="U7:AD7" si="14">T7</f>
        <v>12000</v>
      </c>
      <c r="V7" s="24">
        <f t="shared" si="14"/>
        <v>12000</v>
      </c>
      <c r="W7" s="24">
        <f t="shared" si="14"/>
        <v>12000</v>
      </c>
      <c r="X7" s="24">
        <f t="shared" si="14"/>
        <v>12000</v>
      </c>
      <c r="Y7" s="24">
        <f t="shared" si="14"/>
        <v>12000</v>
      </c>
      <c r="Z7" s="24">
        <f t="shared" si="14"/>
        <v>12000</v>
      </c>
      <c r="AA7" s="24">
        <f t="shared" si="14"/>
        <v>12000</v>
      </c>
      <c r="AB7" s="24">
        <f t="shared" si="14"/>
        <v>12000</v>
      </c>
      <c r="AC7" s="24">
        <f t="shared" si="14"/>
        <v>12000</v>
      </c>
      <c r="AD7" s="24">
        <f t="shared" si="14"/>
        <v>12000</v>
      </c>
      <c r="AE7" s="49">
        <f t="shared" ref="AE7:AE20" si="15">Z7</f>
        <v>12000</v>
      </c>
      <c r="AF7" s="24">
        <f t="shared" ref="AF7:AF20" si="16">SUM(T7:AE7)</f>
        <v>144000</v>
      </c>
      <c r="AG7" s="24">
        <v>145000</v>
      </c>
      <c r="AH7">
        <v>5</v>
      </c>
    </row>
    <row r="8" spans="1:35">
      <c r="A8">
        <v>4</v>
      </c>
      <c r="B8" s="116" t="s">
        <v>24</v>
      </c>
      <c r="C8" s="177">
        <v>6825</v>
      </c>
      <c r="D8" s="178">
        <f t="shared" ref="D8:S8" si="17">$C$8</f>
        <v>6825</v>
      </c>
      <c r="E8" s="179">
        <f t="shared" si="17"/>
        <v>6825</v>
      </c>
      <c r="F8" s="179">
        <f t="shared" si="17"/>
        <v>6825</v>
      </c>
      <c r="G8" s="180">
        <f t="shared" si="17"/>
        <v>6825</v>
      </c>
      <c r="H8" s="178">
        <f t="shared" si="17"/>
        <v>6825</v>
      </c>
      <c r="I8" s="179">
        <f t="shared" si="17"/>
        <v>6825</v>
      </c>
      <c r="J8" s="179">
        <f t="shared" si="17"/>
        <v>6825</v>
      </c>
      <c r="K8" s="179">
        <f t="shared" si="17"/>
        <v>6825</v>
      </c>
      <c r="L8" s="179">
        <f t="shared" si="17"/>
        <v>6825</v>
      </c>
      <c r="M8" s="179">
        <f t="shared" si="17"/>
        <v>6825</v>
      </c>
      <c r="N8" s="179">
        <f t="shared" si="17"/>
        <v>6825</v>
      </c>
      <c r="O8" s="179">
        <f t="shared" si="17"/>
        <v>6825</v>
      </c>
      <c r="P8" s="179">
        <f t="shared" si="17"/>
        <v>6825</v>
      </c>
      <c r="Q8" s="179">
        <f t="shared" si="17"/>
        <v>6825</v>
      </c>
      <c r="R8" s="179">
        <f t="shared" si="17"/>
        <v>6825</v>
      </c>
      <c r="S8" s="179">
        <f t="shared" si="17"/>
        <v>6825</v>
      </c>
      <c r="T8" s="178">
        <v>6825</v>
      </c>
      <c r="U8" s="179">
        <f t="shared" ref="U8:AD8" si="18">T8</f>
        <v>6825</v>
      </c>
      <c r="V8" s="179">
        <f t="shared" si="18"/>
        <v>6825</v>
      </c>
      <c r="W8" s="179">
        <f t="shared" si="18"/>
        <v>6825</v>
      </c>
      <c r="X8" s="179">
        <f t="shared" si="18"/>
        <v>6825</v>
      </c>
      <c r="Y8" s="179">
        <f t="shared" si="18"/>
        <v>6825</v>
      </c>
      <c r="Z8" s="179">
        <f t="shared" si="18"/>
        <v>6825</v>
      </c>
      <c r="AA8" s="179">
        <f t="shared" si="18"/>
        <v>6825</v>
      </c>
      <c r="AB8" s="179">
        <f t="shared" si="18"/>
        <v>6825</v>
      </c>
      <c r="AC8" s="179">
        <f t="shared" si="18"/>
        <v>6825</v>
      </c>
      <c r="AD8" s="179">
        <f t="shared" si="18"/>
        <v>6825</v>
      </c>
      <c r="AE8" s="180">
        <f t="shared" si="15"/>
        <v>6825</v>
      </c>
      <c r="AF8" s="24">
        <f t="shared" si="16"/>
        <v>81900</v>
      </c>
      <c r="AG8" s="185">
        <v>81900</v>
      </c>
      <c r="AH8" s="113">
        <v>4</v>
      </c>
    </row>
    <row r="9" spans="1:35">
      <c r="A9">
        <v>5</v>
      </c>
      <c r="B9" s="116" t="s">
        <v>25</v>
      </c>
      <c r="C9" s="109">
        <f>AG9/12</f>
        <v>5688.75</v>
      </c>
      <c r="D9" s="48"/>
      <c r="E9" s="24">
        <v>0</v>
      </c>
      <c r="F9" s="24">
        <v>5000</v>
      </c>
      <c r="G9" s="49">
        <v>5000</v>
      </c>
      <c r="H9" s="48">
        <v>5000</v>
      </c>
      <c r="I9" s="24">
        <v>5000</v>
      </c>
      <c r="J9" s="24">
        <v>5000</v>
      </c>
      <c r="K9" s="24">
        <v>5000</v>
      </c>
      <c r="L9" s="24">
        <v>5000</v>
      </c>
      <c r="M9" s="24">
        <v>5000</v>
      </c>
      <c r="N9" s="24">
        <v>5000</v>
      </c>
      <c r="O9" s="24">
        <v>5000</v>
      </c>
      <c r="P9" s="24">
        <v>5000</v>
      </c>
      <c r="Q9" s="24">
        <v>5000</v>
      </c>
      <c r="R9" s="24">
        <v>5000</v>
      </c>
      <c r="S9" s="24">
        <v>5000</v>
      </c>
      <c r="T9" s="48">
        <v>5688</v>
      </c>
      <c r="U9" s="24">
        <f t="shared" ref="U9:AD9" si="19">T9</f>
        <v>5688</v>
      </c>
      <c r="V9" s="24">
        <f t="shared" si="19"/>
        <v>5688</v>
      </c>
      <c r="W9" s="24">
        <f t="shared" si="19"/>
        <v>5688</v>
      </c>
      <c r="X9" s="24">
        <f t="shared" si="19"/>
        <v>5688</v>
      </c>
      <c r="Y9" s="24">
        <f t="shared" si="19"/>
        <v>5688</v>
      </c>
      <c r="Z9" s="24">
        <f t="shared" si="19"/>
        <v>5688</v>
      </c>
      <c r="AA9" s="24">
        <f t="shared" si="19"/>
        <v>5688</v>
      </c>
      <c r="AB9" s="24">
        <f t="shared" si="19"/>
        <v>5688</v>
      </c>
      <c r="AC9" s="24">
        <f t="shared" si="19"/>
        <v>5688</v>
      </c>
      <c r="AD9" s="24">
        <f t="shared" si="19"/>
        <v>5688</v>
      </c>
      <c r="AE9" s="49">
        <f t="shared" si="15"/>
        <v>5688</v>
      </c>
      <c r="AF9" s="24">
        <f t="shared" si="16"/>
        <v>68256</v>
      </c>
      <c r="AG9" s="184">
        <v>68265</v>
      </c>
      <c r="AH9">
        <v>4</v>
      </c>
    </row>
    <row r="10" spans="1:35">
      <c r="A10">
        <v>6</v>
      </c>
      <c r="B10" s="116" t="s">
        <v>26</v>
      </c>
      <c r="C10" s="109">
        <v>6000</v>
      </c>
      <c r="D10" s="48">
        <v>0</v>
      </c>
      <c r="E10" s="24">
        <v>0</v>
      </c>
      <c r="F10" s="24">
        <v>0</v>
      </c>
      <c r="G10" s="49">
        <v>0</v>
      </c>
      <c r="H10" s="48">
        <v>5000</v>
      </c>
      <c r="I10" s="24">
        <v>5000</v>
      </c>
      <c r="J10" s="24">
        <v>5000</v>
      </c>
      <c r="K10" s="24">
        <v>5000</v>
      </c>
      <c r="L10" s="24">
        <v>5000</v>
      </c>
      <c r="M10" s="24">
        <v>5000</v>
      </c>
      <c r="N10" s="24">
        <v>5000</v>
      </c>
      <c r="O10" s="24">
        <v>5000</v>
      </c>
      <c r="P10" s="24">
        <v>5000</v>
      </c>
      <c r="Q10" s="24">
        <v>5000</v>
      </c>
      <c r="R10" s="24">
        <v>5000</v>
      </c>
      <c r="S10" s="24">
        <v>5000</v>
      </c>
      <c r="T10" s="48">
        <v>5635</v>
      </c>
      <c r="U10" s="24">
        <f t="shared" ref="U10:AD10" si="20">T10</f>
        <v>5635</v>
      </c>
      <c r="V10" s="24">
        <f t="shared" si="20"/>
        <v>5635</v>
      </c>
      <c r="W10" s="24">
        <f t="shared" si="20"/>
        <v>5635</v>
      </c>
      <c r="X10" s="24">
        <f t="shared" si="20"/>
        <v>5635</v>
      </c>
      <c r="Y10" s="24">
        <f t="shared" si="20"/>
        <v>5635</v>
      </c>
      <c r="Z10" s="24">
        <f t="shared" si="20"/>
        <v>5635</v>
      </c>
      <c r="AA10" s="24">
        <f t="shared" si="20"/>
        <v>5635</v>
      </c>
      <c r="AB10" s="24">
        <f t="shared" si="20"/>
        <v>5635</v>
      </c>
      <c r="AC10" s="24">
        <f t="shared" si="20"/>
        <v>5635</v>
      </c>
      <c r="AD10" s="24">
        <f t="shared" si="20"/>
        <v>5635</v>
      </c>
      <c r="AE10" s="49">
        <f t="shared" si="15"/>
        <v>5635</v>
      </c>
      <c r="AF10" s="24">
        <f t="shared" si="16"/>
        <v>67620</v>
      </c>
      <c r="AG10" s="184">
        <v>67620</v>
      </c>
      <c r="AH10">
        <v>3</v>
      </c>
    </row>
    <row r="11" spans="1:35">
      <c r="A11">
        <v>7</v>
      </c>
      <c r="B11" s="186" t="s">
        <v>27</v>
      </c>
      <c r="C11" s="109">
        <v>10000</v>
      </c>
      <c r="D11" s="48"/>
      <c r="E11" s="24"/>
      <c r="F11" s="24"/>
      <c r="G11" s="49"/>
      <c r="H11" s="48"/>
      <c r="I11" s="24"/>
      <c r="J11" s="24"/>
      <c r="K11" s="24"/>
      <c r="L11" s="24"/>
      <c r="M11" s="24"/>
      <c r="N11" s="24"/>
      <c r="O11" s="24"/>
      <c r="P11" s="24">
        <v>0</v>
      </c>
      <c r="Q11" s="24">
        <v>0</v>
      </c>
      <c r="R11" s="24">
        <f>Q11</f>
        <v>0</v>
      </c>
      <c r="S11" s="24">
        <f>R11</f>
        <v>0</v>
      </c>
      <c r="T11" s="48">
        <v>10000</v>
      </c>
      <c r="U11" s="24">
        <f t="shared" ref="U11:AD11" si="21">T11</f>
        <v>10000</v>
      </c>
      <c r="V11" s="24">
        <f t="shared" si="21"/>
        <v>10000</v>
      </c>
      <c r="W11" s="24">
        <f t="shared" si="21"/>
        <v>10000</v>
      </c>
      <c r="X11" s="24">
        <f t="shared" si="21"/>
        <v>10000</v>
      </c>
      <c r="Y11" s="24">
        <f t="shared" si="21"/>
        <v>10000</v>
      </c>
      <c r="Z11" s="24">
        <f t="shared" si="21"/>
        <v>10000</v>
      </c>
      <c r="AA11" s="24">
        <f t="shared" si="21"/>
        <v>10000</v>
      </c>
      <c r="AB11" s="24">
        <f t="shared" si="21"/>
        <v>10000</v>
      </c>
      <c r="AC11" s="24">
        <f t="shared" si="21"/>
        <v>10000</v>
      </c>
      <c r="AD11" s="24">
        <f t="shared" si="21"/>
        <v>10000</v>
      </c>
      <c r="AE11" s="49">
        <f t="shared" si="15"/>
        <v>10000</v>
      </c>
      <c r="AF11" s="24">
        <f t="shared" si="16"/>
        <v>120000</v>
      </c>
      <c r="AG11" s="24">
        <f>C11*12</f>
        <v>120000</v>
      </c>
      <c r="AH11">
        <v>5</v>
      </c>
    </row>
    <row r="12" spans="1:35">
      <c r="A12">
        <v>8</v>
      </c>
      <c r="B12" s="182" t="s">
        <v>28</v>
      </c>
      <c r="C12" s="109">
        <v>7000</v>
      </c>
      <c r="D12" s="48"/>
      <c r="E12" s="24"/>
      <c r="F12" s="24">
        <v>0</v>
      </c>
      <c r="G12" s="49">
        <v>0</v>
      </c>
      <c r="H12" s="48">
        <v>0</v>
      </c>
      <c r="I12" s="24">
        <v>0</v>
      </c>
      <c r="J12" s="24">
        <f t="shared" ref="J12:O12" si="22">$C$12</f>
        <v>7000</v>
      </c>
      <c r="K12" s="24">
        <f t="shared" si="22"/>
        <v>7000</v>
      </c>
      <c r="L12" s="24">
        <f t="shared" si="22"/>
        <v>7000</v>
      </c>
      <c r="M12" s="24">
        <f t="shared" si="22"/>
        <v>7000</v>
      </c>
      <c r="N12" s="24">
        <f t="shared" si="22"/>
        <v>7000</v>
      </c>
      <c r="O12" s="24">
        <f t="shared" si="22"/>
        <v>7000</v>
      </c>
      <c r="P12" s="24">
        <f>O12</f>
        <v>7000</v>
      </c>
      <c r="Q12" s="24">
        <f>P12</f>
        <v>7000</v>
      </c>
      <c r="R12" s="24">
        <f>Q12</f>
        <v>7000</v>
      </c>
      <c r="S12" s="24">
        <f>R12</f>
        <v>7000</v>
      </c>
      <c r="T12" s="48">
        <v>7000</v>
      </c>
      <c r="U12" s="24">
        <f t="shared" ref="U12:AD12" si="23">T12</f>
        <v>7000</v>
      </c>
      <c r="V12" s="24">
        <f t="shared" si="23"/>
        <v>7000</v>
      </c>
      <c r="W12" s="24">
        <f t="shared" si="23"/>
        <v>7000</v>
      </c>
      <c r="X12" s="24">
        <f t="shared" si="23"/>
        <v>7000</v>
      </c>
      <c r="Y12" s="24">
        <f t="shared" si="23"/>
        <v>7000</v>
      </c>
      <c r="Z12" s="24">
        <f t="shared" si="23"/>
        <v>7000</v>
      </c>
      <c r="AA12" s="24">
        <f t="shared" si="23"/>
        <v>7000</v>
      </c>
      <c r="AB12" s="24">
        <f t="shared" si="23"/>
        <v>7000</v>
      </c>
      <c r="AC12" s="24">
        <f t="shared" si="23"/>
        <v>7000</v>
      </c>
      <c r="AD12" s="24">
        <f t="shared" si="23"/>
        <v>7000</v>
      </c>
      <c r="AE12" s="49">
        <f t="shared" si="15"/>
        <v>7000</v>
      </c>
      <c r="AF12" s="24">
        <f t="shared" si="16"/>
        <v>84000</v>
      </c>
      <c r="AG12" s="24">
        <f>C12*12</f>
        <v>84000</v>
      </c>
      <c r="AH12">
        <v>4</v>
      </c>
    </row>
    <row r="13" spans="1:35">
      <c r="A13">
        <v>9</v>
      </c>
      <c r="B13" s="187" t="s">
        <v>29</v>
      </c>
      <c r="C13" s="109">
        <v>20000</v>
      </c>
      <c r="D13" s="48"/>
      <c r="E13" s="24"/>
      <c r="F13" s="24"/>
      <c r="G13" s="49">
        <f>$C$13</f>
        <v>20000</v>
      </c>
      <c r="H13" s="48">
        <v>18333</v>
      </c>
      <c r="I13" s="24">
        <v>18333</v>
      </c>
      <c r="J13" s="24">
        <v>18333</v>
      </c>
      <c r="K13" s="24">
        <v>18333</v>
      </c>
      <c r="L13" s="24">
        <v>18333</v>
      </c>
      <c r="M13" s="24">
        <v>18333</v>
      </c>
      <c r="N13" s="24">
        <v>18333</v>
      </c>
      <c r="O13" s="24">
        <v>18333</v>
      </c>
      <c r="P13" s="24">
        <v>18333</v>
      </c>
      <c r="Q13" s="24">
        <v>18333</v>
      </c>
      <c r="R13" s="24">
        <v>18333</v>
      </c>
      <c r="S13" s="24">
        <v>18333</v>
      </c>
      <c r="T13" s="48">
        <v>18333</v>
      </c>
      <c r="U13" s="24">
        <f t="shared" ref="U13:AD13" si="24">T13</f>
        <v>18333</v>
      </c>
      <c r="V13" s="24">
        <f t="shared" si="24"/>
        <v>18333</v>
      </c>
      <c r="W13" s="24">
        <f t="shared" si="24"/>
        <v>18333</v>
      </c>
      <c r="X13" s="24">
        <f t="shared" si="24"/>
        <v>18333</v>
      </c>
      <c r="Y13" s="24">
        <f t="shared" si="24"/>
        <v>18333</v>
      </c>
      <c r="Z13" s="24">
        <f t="shared" si="24"/>
        <v>18333</v>
      </c>
      <c r="AA13" s="24">
        <f t="shared" si="24"/>
        <v>18333</v>
      </c>
      <c r="AB13" s="24">
        <f t="shared" si="24"/>
        <v>18333</v>
      </c>
      <c r="AC13" s="24">
        <f t="shared" si="24"/>
        <v>18333</v>
      </c>
      <c r="AD13" s="24">
        <f t="shared" si="24"/>
        <v>18333</v>
      </c>
      <c r="AE13" s="49">
        <f t="shared" si="15"/>
        <v>18333</v>
      </c>
      <c r="AF13" s="24">
        <f t="shared" si="16"/>
        <v>219996</v>
      </c>
      <c r="AG13" s="24">
        <v>200000</v>
      </c>
      <c r="AH13">
        <v>8</v>
      </c>
    </row>
    <row r="14" spans="1:35">
      <c r="A14">
        <v>10</v>
      </c>
      <c r="B14" s="116" t="s">
        <v>30</v>
      </c>
      <c r="C14" s="109">
        <v>10000</v>
      </c>
      <c r="D14" s="48">
        <v>15000</v>
      </c>
      <c r="E14" s="24">
        <v>15000</v>
      </c>
      <c r="F14" s="24">
        <v>5000</v>
      </c>
      <c r="G14" s="49">
        <v>0</v>
      </c>
      <c r="H14" s="48">
        <v>0</v>
      </c>
      <c r="I14" s="24">
        <v>0</v>
      </c>
      <c r="J14" s="24">
        <v>0</v>
      </c>
      <c r="K14" s="24">
        <f>$C$14</f>
        <v>10000</v>
      </c>
      <c r="L14" s="24">
        <f>$C$14</f>
        <v>10000</v>
      </c>
      <c r="M14" s="24">
        <f>$C$14</f>
        <v>10000</v>
      </c>
      <c r="N14" s="24">
        <f>$C$14</f>
        <v>10000</v>
      </c>
      <c r="O14" s="24">
        <f>$C$14</f>
        <v>10000</v>
      </c>
      <c r="P14" s="24">
        <f>O14</f>
        <v>10000</v>
      </c>
      <c r="Q14" s="24">
        <f>P14</f>
        <v>10000</v>
      </c>
      <c r="R14" s="24">
        <f>Q14</f>
        <v>10000</v>
      </c>
      <c r="S14" s="24">
        <f>R14</f>
        <v>10000</v>
      </c>
      <c r="T14" s="48">
        <v>10000</v>
      </c>
      <c r="U14" s="24">
        <f t="shared" ref="U14:AD14" si="25">T14</f>
        <v>10000</v>
      </c>
      <c r="V14" s="24">
        <f t="shared" si="25"/>
        <v>10000</v>
      </c>
      <c r="W14" s="24">
        <f t="shared" si="25"/>
        <v>10000</v>
      </c>
      <c r="X14" s="24">
        <f t="shared" si="25"/>
        <v>10000</v>
      </c>
      <c r="Y14" s="24">
        <f t="shared" si="25"/>
        <v>10000</v>
      </c>
      <c r="Z14" s="24">
        <f t="shared" si="25"/>
        <v>10000</v>
      </c>
      <c r="AA14" s="24">
        <f t="shared" si="25"/>
        <v>10000</v>
      </c>
      <c r="AB14" s="24">
        <f t="shared" si="25"/>
        <v>10000</v>
      </c>
      <c r="AC14" s="24">
        <f t="shared" si="25"/>
        <v>10000</v>
      </c>
      <c r="AD14" s="24">
        <f t="shared" si="25"/>
        <v>10000</v>
      </c>
      <c r="AE14" s="49">
        <f t="shared" si="15"/>
        <v>10000</v>
      </c>
      <c r="AF14" s="24">
        <f t="shared" si="16"/>
        <v>120000</v>
      </c>
      <c r="AG14" s="24">
        <f>C14*12</f>
        <v>120000</v>
      </c>
      <c r="AH14">
        <v>7</v>
      </c>
    </row>
    <row r="15" spans="1:35">
      <c r="A15">
        <v>11</v>
      </c>
      <c r="B15" s="116" t="s">
        <v>31</v>
      </c>
      <c r="C15" s="109">
        <v>10000</v>
      </c>
      <c r="D15" s="48"/>
      <c r="E15" s="24"/>
      <c r="F15" s="24">
        <v>0</v>
      </c>
      <c r="G15" s="49">
        <v>0</v>
      </c>
      <c r="H15" s="48"/>
      <c r="I15" s="24"/>
      <c r="J15" s="24"/>
      <c r="K15" s="24"/>
      <c r="L15" s="24">
        <v>0</v>
      </c>
      <c r="M15" s="24">
        <v>0</v>
      </c>
      <c r="N15" s="24">
        <v>0</v>
      </c>
      <c r="O15" s="24">
        <v>0</v>
      </c>
      <c r="P15" s="24">
        <v>10000</v>
      </c>
      <c r="Q15" s="24">
        <f t="shared" ref="Q15:S18" si="26">P15</f>
        <v>10000</v>
      </c>
      <c r="R15" s="24">
        <f t="shared" si="26"/>
        <v>10000</v>
      </c>
      <c r="S15" s="24">
        <f t="shared" si="26"/>
        <v>10000</v>
      </c>
      <c r="T15" s="48">
        <v>10000</v>
      </c>
      <c r="U15" s="24">
        <f t="shared" ref="U15:AD15" si="27">T15</f>
        <v>10000</v>
      </c>
      <c r="V15" s="24">
        <f t="shared" si="27"/>
        <v>10000</v>
      </c>
      <c r="W15" s="24">
        <f t="shared" si="27"/>
        <v>10000</v>
      </c>
      <c r="X15" s="24">
        <f t="shared" si="27"/>
        <v>10000</v>
      </c>
      <c r="Y15" s="24">
        <f t="shared" si="27"/>
        <v>10000</v>
      </c>
      <c r="Z15" s="24">
        <f t="shared" si="27"/>
        <v>10000</v>
      </c>
      <c r="AA15" s="24">
        <f t="shared" si="27"/>
        <v>10000</v>
      </c>
      <c r="AB15" s="24">
        <f t="shared" si="27"/>
        <v>10000</v>
      </c>
      <c r="AC15" s="24">
        <f t="shared" si="27"/>
        <v>10000</v>
      </c>
      <c r="AD15" s="24">
        <f t="shared" si="27"/>
        <v>10000</v>
      </c>
      <c r="AE15" s="49">
        <f t="shared" si="15"/>
        <v>10000</v>
      </c>
      <c r="AF15" s="24">
        <f t="shared" si="16"/>
        <v>120000</v>
      </c>
      <c r="AG15" s="24">
        <f>C15*12</f>
        <v>120000</v>
      </c>
      <c r="AH15">
        <v>7</v>
      </c>
    </row>
    <row r="16" spans="1:35">
      <c r="A16">
        <v>12</v>
      </c>
      <c r="B16" t="s">
        <v>32</v>
      </c>
      <c r="C16" s="109">
        <v>10000</v>
      </c>
      <c r="D16" s="48"/>
      <c r="E16" s="24"/>
      <c r="F16" s="24"/>
      <c r="G16" s="49"/>
      <c r="H16" s="48"/>
      <c r="I16" s="24"/>
      <c r="J16" s="24"/>
      <c r="K16" s="24"/>
      <c r="L16" s="24"/>
      <c r="M16" s="24"/>
      <c r="N16" s="24"/>
      <c r="O16" s="24"/>
      <c r="P16" s="24"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48">
        <v>0</v>
      </c>
      <c r="U16" s="24">
        <f t="shared" ref="U16:V20" si="28">T16</f>
        <v>0</v>
      </c>
      <c r="V16" s="24">
        <f t="shared" si="28"/>
        <v>0</v>
      </c>
      <c r="W16" s="24">
        <v>10000</v>
      </c>
      <c r="X16" s="24">
        <f t="shared" ref="X16:AD16" si="29">W16</f>
        <v>10000</v>
      </c>
      <c r="Y16" s="24">
        <f t="shared" si="29"/>
        <v>10000</v>
      </c>
      <c r="Z16" s="24">
        <f t="shared" si="29"/>
        <v>10000</v>
      </c>
      <c r="AA16" s="24">
        <f t="shared" si="29"/>
        <v>10000</v>
      </c>
      <c r="AB16" s="24">
        <f t="shared" si="29"/>
        <v>10000</v>
      </c>
      <c r="AC16" s="24">
        <f t="shared" si="29"/>
        <v>10000</v>
      </c>
      <c r="AD16" s="24">
        <f t="shared" si="29"/>
        <v>10000</v>
      </c>
      <c r="AE16" s="49">
        <f t="shared" si="15"/>
        <v>10000</v>
      </c>
      <c r="AF16" s="24">
        <f t="shared" si="16"/>
        <v>90000</v>
      </c>
      <c r="AG16" s="24">
        <f>SUM(T16:AE16)</f>
        <v>90000</v>
      </c>
      <c r="AH16">
        <v>7</v>
      </c>
    </row>
    <row r="17" spans="1:34">
      <c r="A17">
        <v>13</v>
      </c>
      <c r="B17" s="187" t="s">
        <v>33</v>
      </c>
      <c r="C17" s="109">
        <v>15000</v>
      </c>
      <c r="D17" s="48"/>
      <c r="E17" s="24"/>
      <c r="F17" s="24"/>
      <c r="G17" s="49"/>
      <c r="H17" s="48"/>
      <c r="I17" s="24"/>
      <c r="J17" s="24">
        <v>15000</v>
      </c>
      <c r="K17" s="24">
        <v>15000</v>
      </c>
      <c r="L17" s="24">
        <v>15000</v>
      </c>
      <c r="M17" s="24">
        <v>15000</v>
      </c>
      <c r="N17" s="24">
        <v>15000</v>
      </c>
      <c r="O17" s="24">
        <v>15000</v>
      </c>
      <c r="P17" s="24">
        <f>C17</f>
        <v>15000</v>
      </c>
      <c r="Q17" s="24">
        <f t="shared" si="26"/>
        <v>15000</v>
      </c>
      <c r="R17" s="24">
        <f t="shared" si="26"/>
        <v>15000</v>
      </c>
      <c r="S17" s="24">
        <f t="shared" si="26"/>
        <v>15000</v>
      </c>
      <c r="T17" s="48">
        <v>15000</v>
      </c>
      <c r="U17" s="24">
        <f t="shared" si="28"/>
        <v>15000</v>
      </c>
      <c r="V17" s="24">
        <f t="shared" si="28"/>
        <v>15000</v>
      </c>
      <c r="W17" s="24">
        <f t="shared" ref="W17:Z20" si="30">V17</f>
        <v>15000</v>
      </c>
      <c r="X17" s="24">
        <f t="shared" si="30"/>
        <v>15000</v>
      </c>
      <c r="Y17" s="24">
        <f t="shared" si="30"/>
        <v>15000</v>
      </c>
      <c r="Z17" s="24">
        <f t="shared" si="30"/>
        <v>15000</v>
      </c>
      <c r="AA17" s="24">
        <f t="shared" ref="AA17" si="31">Z17</f>
        <v>15000</v>
      </c>
      <c r="AB17" s="24">
        <f t="shared" ref="AB17" si="32">AA17</f>
        <v>15000</v>
      </c>
      <c r="AC17" s="24">
        <f t="shared" ref="AC17" si="33">AB17</f>
        <v>15000</v>
      </c>
      <c r="AD17" s="24">
        <f t="shared" ref="AD17" si="34">AC17</f>
        <v>15000</v>
      </c>
      <c r="AE17" s="49">
        <f t="shared" si="15"/>
        <v>15000</v>
      </c>
      <c r="AF17" s="24">
        <f t="shared" si="16"/>
        <v>180000</v>
      </c>
      <c r="AG17" s="24">
        <f>S17*12</f>
        <v>180000</v>
      </c>
      <c r="AH17">
        <v>8</v>
      </c>
    </row>
    <row r="18" spans="1:34">
      <c r="A18">
        <v>14</v>
      </c>
      <c r="B18" s="116" t="s">
        <v>34</v>
      </c>
      <c r="C18" s="109">
        <v>7500</v>
      </c>
      <c r="D18" s="48">
        <v>0</v>
      </c>
      <c r="E18" s="24">
        <v>0</v>
      </c>
      <c r="F18" s="24">
        <v>0</v>
      </c>
      <c r="G18" s="49">
        <v>0</v>
      </c>
      <c r="H18" s="48">
        <v>0</v>
      </c>
      <c r="I18" s="24">
        <f t="shared" ref="I18:O18" si="35">$C$18</f>
        <v>7500</v>
      </c>
      <c r="J18" s="24">
        <f t="shared" si="35"/>
        <v>7500</v>
      </c>
      <c r="K18" s="24">
        <f t="shared" si="35"/>
        <v>7500</v>
      </c>
      <c r="L18" s="24">
        <f t="shared" si="35"/>
        <v>7500</v>
      </c>
      <c r="M18" s="24">
        <f t="shared" si="35"/>
        <v>7500</v>
      </c>
      <c r="N18" s="24">
        <f t="shared" si="35"/>
        <v>7500</v>
      </c>
      <c r="O18" s="24">
        <f t="shared" si="35"/>
        <v>7500</v>
      </c>
      <c r="P18" s="24">
        <f>O18</f>
        <v>7500</v>
      </c>
      <c r="Q18" s="24">
        <f t="shared" si="26"/>
        <v>7500</v>
      </c>
      <c r="R18" s="24">
        <f t="shared" si="26"/>
        <v>7500</v>
      </c>
      <c r="S18" s="24">
        <f t="shared" si="26"/>
        <v>7500</v>
      </c>
      <c r="T18" s="48">
        <v>7500</v>
      </c>
      <c r="U18" s="24">
        <f t="shared" si="28"/>
        <v>7500</v>
      </c>
      <c r="V18" s="24">
        <f t="shared" si="28"/>
        <v>7500</v>
      </c>
      <c r="W18" s="24">
        <f t="shared" si="30"/>
        <v>7500</v>
      </c>
      <c r="X18" s="24">
        <f t="shared" si="30"/>
        <v>7500</v>
      </c>
      <c r="Y18" s="24">
        <f t="shared" si="30"/>
        <v>7500</v>
      </c>
      <c r="Z18" s="24">
        <f t="shared" si="30"/>
        <v>7500</v>
      </c>
      <c r="AA18" s="24">
        <f t="shared" ref="AA18:AD20" si="36">Z18</f>
        <v>7500</v>
      </c>
      <c r="AB18" s="24">
        <f t="shared" si="36"/>
        <v>7500</v>
      </c>
      <c r="AC18" s="24">
        <f t="shared" si="36"/>
        <v>7500</v>
      </c>
      <c r="AD18" s="24">
        <f t="shared" si="36"/>
        <v>7500</v>
      </c>
      <c r="AE18" s="49">
        <f t="shared" si="15"/>
        <v>7500</v>
      </c>
      <c r="AF18" s="24">
        <f t="shared" si="16"/>
        <v>90000</v>
      </c>
      <c r="AG18" s="184">
        <v>90000</v>
      </c>
      <c r="AH18">
        <v>5</v>
      </c>
    </row>
    <row r="19" spans="1:34">
      <c r="A19">
        <v>15</v>
      </c>
      <c r="B19" s="116" t="s">
        <v>35</v>
      </c>
      <c r="C19" s="109">
        <f>AG19/12</f>
        <v>6515.25</v>
      </c>
      <c r="D19" s="48"/>
      <c r="E19" s="24"/>
      <c r="F19" s="24">
        <v>5000</v>
      </c>
      <c r="G19" s="49">
        <v>5000</v>
      </c>
      <c r="H19" s="48">
        <v>5000</v>
      </c>
      <c r="I19" s="24">
        <v>5000</v>
      </c>
      <c r="J19" s="24">
        <v>5000</v>
      </c>
      <c r="K19" s="24">
        <v>5000</v>
      </c>
      <c r="L19" s="24">
        <v>5000</v>
      </c>
      <c r="M19" s="24">
        <v>5000</v>
      </c>
      <c r="N19" s="24">
        <v>5000</v>
      </c>
      <c r="O19" s="24">
        <v>5000</v>
      </c>
      <c r="P19" s="24">
        <v>5000</v>
      </c>
      <c r="Q19" s="24">
        <v>5000</v>
      </c>
      <c r="R19" s="24">
        <v>5000</v>
      </c>
      <c r="S19" s="24">
        <v>5000</v>
      </c>
      <c r="T19" s="48">
        <v>6515</v>
      </c>
      <c r="U19" s="24">
        <f t="shared" si="28"/>
        <v>6515</v>
      </c>
      <c r="V19" s="24">
        <f t="shared" si="28"/>
        <v>6515</v>
      </c>
      <c r="W19" s="24">
        <f t="shared" si="30"/>
        <v>6515</v>
      </c>
      <c r="X19" s="24">
        <f t="shared" si="30"/>
        <v>6515</v>
      </c>
      <c r="Y19" s="24">
        <f t="shared" si="30"/>
        <v>6515</v>
      </c>
      <c r="Z19" s="24">
        <f t="shared" si="30"/>
        <v>6515</v>
      </c>
      <c r="AA19" s="24">
        <f t="shared" si="36"/>
        <v>6515</v>
      </c>
      <c r="AB19" s="24">
        <f t="shared" si="36"/>
        <v>6515</v>
      </c>
      <c r="AC19" s="24">
        <f t="shared" si="36"/>
        <v>6515</v>
      </c>
      <c r="AD19" s="24">
        <f t="shared" si="36"/>
        <v>6515</v>
      </c>
      <c r="AE19" s="49">
        <f t="shared" si="15"/>
        <v>6515</v>
      </c>
      <c r="AF19" s="24">
        <f t="shared" si="16"/>
        <v>78180</v>
      </c>
      <c r="AG19" s="184">
        <v>78183</v>
      </c>
      <c r="AH19">
        <v>3</v>
      </c>
    </row>
    <row r="20" spans="1:34">
      <c r="A20">
        <v>16</v>
      </c>
      <c r="B20" s="182" t="s">
        <v>36</v>
      </c>
      <c r="C20" s="109">
        <v>6500</v>
      </c>
      <c r="D20" s="48"/>
      <c r="E20" s="24"/>
      <c r="F20" s="24"/>
      <c r="G20" s="49"/>
      <c r="H20" s="48"/>
      <c r="I20" s="24"/>
      <c r="J20" s="24"/>
      <c r="K20" s="24"/>
      <c r="L20" s="24"/>
      <c r="M20" s="24"/>
      <c r="N20" s="24"/>
      <c r="O20" s="24"/>
      <c r="P20" s="24">
        <v>0</v>
      </c>
      <c r="Q20" s="24">
        <f>P20</f>
        <v>0</v>
      </c>
      <c r="R20" s="24">
        <f>Q20</f>
        <v>0</v>
      </c>
      <c r="S20" s="24">
        <f>R20</f>
        <v>0</v>
      </c>
      <c r="T20" s="48">
        <f>S20</f>
        <v>0</v>
      </c>
      <c r="U20" s="24">
        <f t="shared" si="28"/>
        <v>0</v>
      </c>
      <c r="V20" s="24">
        <f t="shared" si="28"/>
        <v>0</v>
      </c>
      <c r="W20" s="24">
        <f t="shared" si="30"/>
        <v>0</v>
      </c>
      <c r="X20" s="24">
        <f t="shared" si="30"/>
        <v>0</v>
      </c>
      <c r="Y20" s="24">
        <f t="shared" si="30"/>
        <v>0</v>
      </c>
      <c r="Z20" s="24">
        <f t="shared" si="30"/>
        <v>0</v>
      </c>
      <c r="AA20" s="24">
        <f t="shared" si="36"/>
        <v>0</v>
      </c>
      <c r="AB20" s="24">
        <f t="shared" si="36"/>
        <v>0</v>
      </c>
      <c r="AC20" s="24">
        <f t="shared" si="36"/>
        <v>0</v>
      </c>
      <c r="AD20" s="24">
        <f t="shared" si="36"/>
        <v>0</v>
      </c>
      <c r="AE20" s="49">
        <f t="shared" si="15"/>
        <v>0</v>
      </c>
      <c r="AF20" s="24">
        <f t="shared" si="16"/>
        <v>0</v>
      </c>
      <c r="AG20" s="24">
        <f t="shared" ref="AG20" si="37">S20*12</f>
        <v>0</v>
      </c>
      <c r="AH20">
        <v>4</v>
      </c>
    </row>
    <row r="21" spans="1:34">
      <c r="A21">
        <v>17</v>
      </c>
      <c r="B21" s="187" t="s">
        <v>37</v>
      </c>
      <c r="C21" s="109">
        <v>15833</v>
      </c>
      <c r="D21" s="48">
        <v>0</v>
      </c>
      <c r="E21" s="24">
        <v>0</v>
      </c>
      <c r="F21" s="24">
        <v>0</v>
      </c>
      <c r="G21" s="49">
        <v>0</v>
      </c>
      <c r="H21" s="48">
        <v>0</v>
      </c>
      <c r="I21" s="24">
        <v>0</v>
      </c>
      <c r="J21" s="24">
        <v>0</v>
      </c>
      <c r="K21" s="24">
        <f t="shared" ref="K21:O21" si="38">$C$21</f>
        <v>15833</v>
      </c>
      <c r="L21" s="24">
        <f t="shared" si="38"/>
        <v>15833</v>
      </c>
      <c r="M21" s="24">
        <f t="shared" si="38"/>
        <v>15833</v>
      </c>
      <c r="N21" s="24">
        <f t="shared" si="38"/>
        <v>15833</v>
      </c>
      <c r="O21" s="24">
        <f t="shared" si="38"/>
        <v>15833</v>
      </c>
      <c r="P21" s="24">
        <f t="shared" si="12"/>
        <v>15833</v>
      </c>
      <c r="Q21" s="24">
        <f t="shared" si="12"/>
        <v>15833</v>
      </c>
      <c r="R21" s="24">
        <f t="shared" si="12"/>
        <v>15833</v>
      </c>
      <c r="S21" s="24">
        <f t="shared" si="12"/>
        <v>15833</v>
      </c>
      <c r="T21" s="48">
        <v>15833</v>
      </c>
      <c r="U21" s="24">
        <f t="shared" si="0"/>
        <v>15833</v>
      </c>
      <c r="V21" s="24">
        <f t="shared" si="1"/>
        <v>15833</v>
      </c>
      <c r="W21" s="24">
        <f t="shared" si="2"/>
        <v>15833</v>
      </c>
      <c r="X21" s="24">
        <f t="shared" si="3"/>
        <v>15833</v>
      </c>
      <c r="Y21" s="24">
        <f t="shared" si="4"/>
        <v>15833</v>
      </c>
      <c r="Z21" s="24">
        <f t="shared" si="5"/>
        <v>15833</v>
      </c>
      <c r="AA21" s="24">
        <f t="shared" si="6"/>
        <v>15833</v>
      </c>
      <c r="AB21" s="24">
        <f t="shared" si="7"/>
        <v>15833</v>
      </c>
      <c r="AC21" s="24">
        <f t="shared" si="8"/>
        <v>15833</v>
      </c>
      <c r="AD21" s="24">
        <f t="shared" si="9"/>
        <v>15833</v>
      </c>
      <c r="AE21" s="49">
        <f t="shared" si="10"/>
        <v>15833</v>
      </c>
      <c r="AF21" s="24">
        <f t="shared" si="13"/>
        <v>189996</v>
      </c>
      <c r="AG21" s="184">
        <v>190000</v>
      </c>
      <c r="AH21">
        <v>8</v>
      </c>
    </row>
    <row r="22" spans="1:34">
      <c r="A22">
        <v>18</v>
      </c>
      <c r="B22" s="116" t="s">
        <v>38</v>
      </c>
      <c r="C22" s="109">
        <v>10000</v>
      </c>
      <c r="D22" s="48"/>
      <c r="E22" s="24"/>
      <c r="F22" s="24">
        <v>0</v>
      </c>
      <c r="G22" s="49">
        <v>0</v>
      </c>
      <c r="H22" s="48">
        <v>0</v>
      </c>
      <c r="I22" s="24">
        <v>0</v>
      </c>
      <c r="J22" s="24">
        <v>0</v>
      </c>
      <c r="K22" s="24">
        <f>$C$22</f>
        <v>10000</v>
      </c>
      <c r="L22" s="24">
        <f>$C$22</f>
        <v>10000</v>
      </c>
      <c r="M22" s="24">
        <f>$C$22</f>
        <v>10000</v>
      </c>
      <c r="N22" s="24">
        <f>$C$22</f>
        <v>10000</v>
      </c>
      <c r="O22" s="24">
        <f>$C$22</f>
        <v>10000</v>
      </c>
      <c r="P22" s="24">
        <f>O22</f>
        <v>10000</v>
      </c>
      <c r="Q22" s="24">
        <f>P22</f>
        <v>10000</v>
      </c>
      <c r="R22" s="24">
        <f>Q22</f>
        <v>10000</v>
      </c>
      <c r="S22" s="24">
        <f>R22</f>
        <v>10000</v>
      </c>
      <c r="T22" s="48">
        <v>10000</v>
      </c>
      <c r="U22" s="24">
        <f t="shared" ref="U22:AD22" si="39">T22</f>
        <v>10000</v>
      </c>
      <c r="V22" s="24">
        <f t="shared" si="39"/>
        <v>10000</v>
      </c>
      <c r="W22" s="24">
        <f t="shared" si="39"/>
        <v>10000</v>
      </c>
      <c r="X22" s="24">
        <f t="shared" si="39"/>
        <v>10000</v>
      </c>
      <c r="Y22" s="24">
        <f t="shared" si="39"/>
        <v>10000</v>
      </c>
      <c r="Z22" s="24">
        <f t="shared" si="39"/>
        <v>10000</v>
      </c>
      <c r="AA22" s="24">
        <f t="shared" si="39"/>
        <v>10000</v>
      </c>
      <c r="AB22" s="24">
        <f t="shared" si="39"/>
        <v>10000</v>
      </c>
      <c r="AC22" s="24">
        <f t="shared" si="39"/>
        <v>10000</v>
      </c>
      <c r="AD22" s="24">
        <f t="shared" si="39"/>
        <v>10000</v>
      </c>
      <c r="AE22" s="49">
        <f>Z22</f>
        <v>10000</v>
      </c>
      <c r="AF22" s="24">
        <f>SUM(T22:AE22)</f>
        <v>120000</v>
      </c>
      <c r="AG22" s="24">
        <f>C22*12</f>
        <v>120000</v>
      </c>
      <c r="AH22">
        <v>7</v>
      </c>
    </row>
    <row r="23" spans="1:34">
      <c r="A23">
        <v>19</v>
      </c>
      <c r="B23" s="116" t="s">
        <v>39</v>
      </c>
      <c r="C23" s="109">
        <v>12000</v>
      </c>
      <c r="D23" s="48"/>
      <c r="E23" s="24"/>
      <c r="F23" s="24"/>
      <c r="G23" s="49"/>
      <c r="H23" s="48"/>
      <c r="I23" s="24"/>
      <c r="J23" s="24"/>
      <c r="K23" s="24"/>
      <c r="L23" s="24"/>
      <c r="M23" s="24"/>
      <c r="N23" s="24"/>
      <c r="O23" s="24"/>
      <c r="P23" s="24">
        <v>0</v>
      </c>
      <c r="Q23" s="24">
        <f>P23</f>
        <v>0</v>
      </c>
      <c r="R23" s="24">
        <f>Q23</f>
        <v>0</v>
      </c>
      <c r="S23" s="24">
        <f>R23</f>
        <v>0</v>
      </c>
      <c r="T23" s="48">
        <v>0</v>
      </c>
      <c r="U23" s="24">
        <v>0</v>
      </c>
      <c r="V23" s="24">
        <v>12000</v>
      </c>
      <c r="W23" s="24">
        <f t="shared" ref="W23:AD26" si="40">V23</f>
        <v>12000</v>
      </c>
      <c r="X23" s="24">
        <f t="shared" si="40"/>
        <v>12000</v>
      </c>
      <c r="Y23" s="24">
        <f t="shared" si="40"/>
        <v>12000</v>
      </c>
      <c r="Z23" s="24">
        <f t="shared" si="40"/>
        <v>12000</v>
      </c>
      <c r="AA23" s="24">
        <f t="shared" si="40"/>
        <v>12000</v>
      </c>
      <c r="AB23" s="24">
        <f t="shared" si="40"/>
        <v>12000</v>
      </c>
      <c r="AC23" s="24">
        <f t="shared" si="40"/>
        <v>12000</v>
      </c>
      <c r="AD23" s="24">
        <f t="shared" si="40"/>
        <v>12000</v>
      </c>
      <c r="AE23" s="49">
        <f>Z23</f>
        <v>12000</v>
      </c>
      <c r="AF23" s="24">
        <f>SUM(T23:AE23)</f>
        <v>120000</v>
      </c>
      <c r="AG23" s="24">
        <v>140000</v>
      </c>
      <c r="AH23">
        <v>5</v>
      </c>
    </row>
    <row r="24" spans="1:34">
      <c r="A24">
        <v>20</v>
      </c>
      <c r="B24" s="116" t="s">
        <v>40</v>
      </c>
      <c r="C24" s="109">
        <v>10000</v>
      </c>
      <c r="D24" s="48"/>
      <c r="E24" s="24"/>
      <c r="F24" s="24"/>
      <c r="G24" s="49"/>
      <c r="H24" s="48">
        <v>8000</v>
      </c>
      <c r="I24" s="24">
        <v>8000</v>
      </c>
      <c r="J24" s="24">
        <v>8000</v>
      </c>
      <c r="K24" s="24">
        <v>8000</v>
      </c>
      <c r="L24" s="24">
        <v>8000</v>
      </c>
      <c r="M24" s="24">
        <v>8000</v>
      </c>
      <c r="N24" s="24">
        <v>8000</v>
      </c>
      <c r="O24" s="24">
        <v>8000</v>
      </c>
      <c r="P24" s="24">
        <v>8000</v>
      </c>
      <c r="Q24" s="24">
        <v>8000</v>
      </c>
      <c r="R24" s="24">
        <v>8000</v>
      </c>
      <c r="S24" s="24">
        <v>8000</v>
      </c>
      <c r="T24" s="48">
        <v>8000</v>
      </c>
      <c r="U24" s="24">
        <f t="shared" ref="U24:V26" si="41">T24</f>
        <v>8000</v>
      </c>
      <c r="V24" s="24">
        <f t="shared" si="41"/>
        <v>8000</v>
      </c>
      <c r="W24" s="24">
        <f t="shared" si="40"/>
        <v>8000</v>
      </c>
      <c r="X24" s="24">
        <f t="shared" si="40"/>
        <v>8000</v>
      </c>
      <c r="Y24" s="24">
        <f t="shared" si="40"/>
        <v>8000</v>
      </c>
      <c r="Z24" s="24">
        <f t="shared" si="40"/>
        <v>8000</v>
      </c>
      <c r="AA24" s="24">
        <f t="shared" si="40"/>
        <v>8000</v>
      </c>
      <c r="AB24" s="24">
        <f t="shared" si="40"/>
        <v>8000</v>
      </c>
      <c r="AC24" s="24">
        <f t="shared" si="40"/>
        <v>8000</v>
      </c>
      <c r="AD24" s="24">
        <f t="shared" si="40"/>
        <v>8000</v>
      </c>
      <c r="AE24" s="49">
        <f>Z24</f>
        <v>8000</v>
      </c>
      <c r="AF24" s="24">
        <f>SUM(T24:AE24)</f>
        <v>96000</v>
      </c>
      <c r="AG24" s="24">
        <f>S24*12</f>
        <v>96000</v>
      </c>
      <c r="AH24">
        <v>6</v>
      </c>
    </row>
    <row r="25" spans="1:34">
      <c r="A25">
        <v>21</v>
      </c>
      <c r="B25" s="116" t="s">
        <v>41</v>
      </c>
      <c r="C25" s="109">
        <v>10000</v>
      </c>
      <c r="D25" s="48"/>
      <c r="E25" s="24"/>
      <c r="F25" s="24"/>
      <c r="G25" s="49"/>
      <c r="H25" s="24">
        <v>10000</v>
      </c>
      <c r="I25" s="24">
        <v>10000</v>
      </c>
      <c r="J25" s="24">
        <v>10000</v>
      </c>
      <c r="K25" s="24">
        <v>10000</v>
      </c>
      <c r="L25" s="24">
        <v>10000</v>
      </c>
      <c r="M25" s="24">
        <v>10000</v>
      </c>
      <c r="N25" s="24">
        <v>10000</v>
      </c>
      <c r="O25" s="24">
        <v>10000</v>
      </c>
      <c r="P25" s="24">
        <f t="shared" ref="P25" si="42">C25</f>
        <v>10000</v>
      </c>
      <c r="Q25" s="24">
        <f t="shared" ref="Q25:S26" si="43">P25</f>
        <v>10000</v>
      </c>
      <c r="R25" s="24">
        <f t="shared" si="43"/>
        <v>10000</v>
      </c>
      <c r="S25" s="24">
        <f t="shared" si="43"/>
        <v>10000</v>
      </c>
      <c r="T25" s="48">
        <v>10000</v>
      </c>
      <c r="U25" s="24">
        <f t="shared" si="41"/>
        <v>10000</v>
      </c>
      <c r="V25" s="24">
        <f t="shared" si="41"/>
        <v>10000</v>
      </c>
      <c r="W25" s="24">
        <f t="shared" si="40"/>
        <v>10000</v>
      </c>
      <c r="X25" s="24">
        <f t="shared" si="40"/>
        <v>10000</v>
      </c>
      <c r="Y25" s="24">
        <f t="shared" si="40"/>
        <v>10000</v>
      </c>
      <c r="Z25" s="24">
        <f t="shared" si="40"/>
        <v>10000</v>
      </c>
      <c r="AA25" s="24">
        <f t="shared" si="40"/>
        <v>10000</v>
      </c>
      <c r="AB25" s="24">
        <f t="shared" si="40"/>
        <v>10000</v>
      </c>
      <c r="AC25" s="24">
        <f t="shared" si="40"/>
        <v>10000</v>
      </c>
      <c r="AD25" s="24">
        <f t="shared" si="40"/>
        <v>10000</v>
      </c>
      <c r="AE25" s="49">
        <f>Z25</f>
        <v>10000</v>
      </c>
      <c r="AF25" s="24">
        <f>SUM(T25:AE25)</f>
        <v>120000</v>
      </c>
      <c r="AG25" s="184">
        <f>S25*12</f>
        <v>120000</v>
      </c>
      <c r="AH25">
        <v>8</v>
      </c>
    </row>
    <row r="26" spans="1:34">
      <c r="A26">
        <v>22</v>
      </c>
      <c r="B26" s="182" t="s">
        <v>42</v>
      </c>
      <c r="C26" s="109">
        <v>6500</v>
      </c>
      <c r="D26" s="48"/>
      <c r="E26" s="24"/>
      <c r="F26" s="24"/>
      <c r="G26" s="49"/>
      <c r="H26" s="48">
        <v>0</v>
      </c>
      <c r="I26" s="24">
        <v>0</v>
      </c>
      <c r="J26" s="24">
        <v>0</v>
      </c>
      <c r="K26" s="24">
        <v>6500</v>
      </c>
      <c r="L26" s="24">
        <v>6500</v>
      </c>
      <c r="M26" s="24">
        <v>6500</v>
      </c>
      <c r="N26" s="24">
        <v>6500</v>
      </c>
      <c r="O26" s="24">
        <v>6500</v>
      </c>
      <c r="P26" s="24">
        <f>C26</f>
        <v>6500</v>
      </c>
      <c r="Q26" s="24">
        <f t="shared" si="43"/>
        <v>6500</v>
      </c>
      <c r="R26" s="24">
        <f t="shared" si="43"/>
        <v>6500</v>
      </c>
      <c r="S26" s="24">
        <f t="shared" si="43"/>
        <v>6500</v>
      </c>
      <c r="T26" s="48">
        <v>6500</v>
      </c>
      <c r="U26" s="24">
        <f t="shared" si="41"/>
        <v>6500</v>
      </c>
      <c r="V26" s="24">
        <f t="shared" si="41"/>
        <v>6500</v>
      </c>
      <c r="W26" s="24">
        <f t="shared" si="40"/>
        <v>6500</v>
      </c>
      <c r="X26" s="24">
        <f t="shared" si="40"/>
        <v>6500</v>
      </c>
      <c r="Y26" s="24">
        <f t="shared" si="40"/>
        <v>6500</v>
      </c>
      <c r="Z26" s="24">
        <f t="shared" si="40"/>
        <v>6500</v>
      </c>
      <c r="AA26" s="24">
        <f t="shared" si="40"/>
        <v>6500</v>
      </c>
      <c r="AB26" s="24">
        <f t="shared" si="40"/>
        <v>6500</v>
      </c>
      <c r="AC26" s="24">
        <f t="shared" si="40"/>
        <v>6500</v>
      </c>
      <c r="AD26" s="24">
        <f t="shared" si="40"/>
        <v>6500</v>
      </c>
      <c r="AE26" s="49">
        <f>Z26</f>
        <v>6500</v>
      </c>
      <c r="AF26" s="24">
        <f>SUM(T26:AE26)</f>
        <v>78000</v>
      </c>
      <c r="AG26" s="24">
        <f>S26*12</f>
        <v>78000</v>
      </c>
      <c r="AH26">
        <v>4</v>
      </c>
    </row>
    <row r="27" spans="1:34">
      <c r="A27">
        <v>23</v>
      </c>
      <c r="B27" t="s">
        <v>43</v>
      </c>
      <c r="C27" s="109">
        <v>7000</v>
      </c>
      <c r="D27" s="48"/>
      <c r="E27" s="24"/>
      <c r="F27" s="24"/>
      <c r="G27" s="49"/>
      <c r="H27" s="48"/>
      <c r="I27" s="24"/>
      <c r="J27" s="24"/>
      <c r="K27" s="24"/>
      <c r="L27" s="24"/>
      <c r="M27" s="24"/>
      <c r="N27" s="24"/>
      <c r="O27" s="24"/>
      <c r="P27" s="24">
        <v>0</v>
      </c>
      <c r="Q27" s="24">
        <v>0</v>
      </c>
      <c r="R27" s="24">
        <f t="shared" ref="R27:S27" si="44">Q27</f>
        <v>0</v>
      </c>
      <c r="S27" s="24">
        <f t="shared" si="44"/>
        <v>0</v>
      </c>
      <c r="T27" s="48">
        <v>0</v>
      </c>
      <c r="U27" s="24">
        <f t="shared" ref="U27" si="45">T27</f>
        <v>0</v>
      </c>
      <c r="V27" s="24">
        <f t="shared" ref="V27" si="46">U27</f>
        <v>0</v>
      </c>
      <c r="W27" s="24">
        <f t="shared" ref="W27" si="47">V27</f>
        <v>0</v>
      </c>
      <c r="X27" s="24">
        <f t="shared" ref="X27" si="48">W27</f>
        <v>0</v>
      </c>
      <c r="Y27" s="24">
        <f t="shared" ref="Y27" si="49">X27</f>
        <v>0</v>
      </c>
      <c r="Z27" s="24">
        <f t="shared" ref="Z27" si="50">Y27</f>
        <v>0</v>
      </c>
      <c r="AA27" s="24">
        <f t="shared" ref="AA27" si="51">Z27</f>
        <v>0</v>
      </c>
      <c r="AB27" s="24">
        <f t="shared" ref="AB27" si="52">AA27</f>
        <v>0</v>
      </c>
      <c r="AC27" s="24">
        <f t="shared" ref="AC27" si="53">AB27</f>
        <v>0</v>
      </c>
      <c r="AD27" s="24">
        <f t="shared" ref="AD27" si="54">AC27</f>
        <v>0</v>
      </c>
      <c r="AE27" s="49">
        <f t="shared" ref="AE27" si="55">Z27</f>
        <v>0</v>
      </c>
      <c r="AF27" s="24">
        <f t="shared" si="13"/>
        <v>0</v>
      </c>
      <c r="AG27" s="24">
        <f>C27*12</f>
        <v>84000</v>
      </c>
      <c r="AH27">
        <v>4</v>
      </c>
    </row>
    <row r="28" spans="1:34">
      <c r="C28" s="109"/>
      <c r="D28" s="48"/>
      <c r="E28" s="24"/>
      <c r="F28" s="24"/>
      <c r="G28" s="49"/>
      <c r="H28" s="48"/>
      <c r="I28" s="24"/>
      <c r="J28" s="24"/>
      <c r="K28" s="24"/>
      <c r="L28" s="24"/>
      <c r="M28" s="24"/>
      <c r="N28" s="24"/>
      <c r="O28" s="24"/>
      <c r="P28" s="110"/>
      <c r="Q28" s="110"/>
      <c r="R28" s="110"/>
      <c r="S28" s="110"/>
      <c r="T28" s="112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1"/>
      <c r="AF28" s="24">
        <f t="shared" si="13"/>
        <v>0</v>
      </c>
    </row>
    <row r="29" spans="1:34">
      <c r="B29" t="s">
        <v>44</v>
      </c>
      <c r="C29" s="109"/>
      <c r="D29" s="48">
        <f t="shared" ref="D29:AE29" si="56">SUM(D5:D28)</f>
        <v>21825</v>
      </c>
      <c r="E29" s="24">
        <f t="shared" si="56"/>
        <v>40575</v>
      </c>
      <c r="F29" s="24">
        <f t="shared" si="56"/>
        <v>40575</v>
      </c>
      <c r="G29" s="49">
        <f t="shared" si="56"/>
        <v>55575</v>
      </c>
      <c r="H29" s="48">
        <f t="shared" si="56"/>
        <v>76908</v>
      </c>
      <c r="I29" s="24">
        <f t="shared" si="56"/>
        <v>84408</v>
      </c>
      <c r="J29" s="24">
        <f t="shared" si="56"/>
        <v>123074</v>
      </c>
      <c r="K29" s="24">
        <f t="shared" si="56"/>
        <v>165407</v>
      </c>
      <c r="L29" s="24">
        <f t="shared" si="56"/>
        <v>165407</v>
      </c>
      <c r="M29" s="24">
        <f t="shared" si="56"/>
        <v>165407</v>
      </c>
      <c r="N29" s="24">
        <f t="shared" si="56"/>
        <v>165407</v>
      </c>
      <c r="O29" s="24">
        <f t="shared" si="56"/>
        <v>165407</v>
      </c>
      <c r="P29" s="24">
        <f t="shared" si="56"/>
        <v>175407</v>
      </c>
      <c r="Q29" s="24">
        <f t="shared" si="56"/>
        <v>175407</v>
      </c>
      <c r="R29" s="24">
        <f t="shared" si="56"/>
        <v>175407</v>
      </c>
      <c r="S29" s="24">
        <f t="shared" si="56"/>
        <v>175407</v>
      </c>
      <c r="T29" s="48">
        <f t="shared" si="56"/>
        <v>200620</v>
      </c>
      <c r="U29" s="24">
        <f t="shared" si="56"/>
        <v>200620</v>
      </c>
      <c r="V29" s="24">
        <f t="shared" si="56"/>
        <v>212620</v>
      </c>
      <c r="W29" s="24">
        <f t="shared" si="56"/>
        <v>222620</v>
      </c>
      <c r="X29" s="24">
        <f t="shared" si="56"/>
        <v>222620</v>
      </c>
      <c r="Y29" s="24">
        <f t="shared" si="56"/>
        <v>222620</v>
      </c>
      <c r="Z29" s="24">
        <f t="shared" si="56"/>
        <v>222620</v>
      </c>
      <c r="AA29" s="24">
        <f t="shared" si="56"/>
        <v>222620</v>
      </c>
      <c r="AB29" s="24">
        <f t="shared" si="56"/>
        <v>222620</v>
      </c>
      <c r="AC29" s="24">
        <f t="shared" si="56"/>
        <v>222620</v>
      </c>
      <c r="AD29" s="24">
        <f t="shared" si="56"/>
        <v>222620</v>
      </c>
      <c r="AE29" s="49">
        <f t="shared" si="56"/>
        <v>222620</v>
      </c>
      <c r="AF29" s="24">
        <f t="shared" si="13"/>
        <v>2617440</v>
      </c>
      <c r="AG29" s="24">
        <f>SUM(AG5:AG28)</f>
        <v>2702468</v>
      </c>
      <c r="AH29" s="24">
        <f>AG29-AF29</f>
        <v>85028</v>
      </c>
    </row>
    <row r="30" spans="1:34">
      <c r="C30" s="109"/>
      <c r="D30" s="48"/>
      <c r="E30" s="24"/>
      <c r="F30" s="24"/>
      <c r="G30" s="49"/>
      <c r="H30" s="48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48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49"/>
      <c r="AF30" s="24"/>
      <c r="AG30" s="24"/>
      <c r="AH30" s="24"/>
    </row>
    <row r="31" spans="1:34">
      <c r="A31" t="s">
        <v>45</v>
      </c>
      <c r="C31" s="109"/>
      <c r="D31" s="48"/>
      <c r="E31" s="24"/>
      <c r="F31" s="24"/>
      <c r="G31" s="49"/>
      <c r="H31" s="48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48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49"/>
      <c r="AF31" s="24"/>
      <c r="AG31" s="24"/>
      <c r="AH31" s="24"/>
    </row>
    <row r="32" spans="1:34">
      <c r="A32">
        <v>24</v>
      </c>
      <c r="B32" s="186" t="s">
        <v>46</v>
      </c>
      <c r="C32" s="109">
        <f>AG32/12</f>
        <v>5000</v>
      </c>
      <c r="D32" s="48"/>
      <c r="E32" s="24"/>
      <c r="F32" s="24"/>
      <c r="G32" s="49"/>
      <c r="H32" s="48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48">
        <v>5000</v>
      </c>
      <c r="U32" s="24">
        <f t="shared" ref="U32:U34" si="57">T32</f>
        <v>5000</v>
      </c>
      <c r="V32" s="24">
        <f t="shared" ref="V32:V34" si="58">U32</f>
        <v>5000</v>
      </c>
      <c r="W32" s="24">
        <f t="shared" ref="W32:W34" si="59">V32</f>
        <v>5000</v>
      </c>
      <c r="X32" s="24">
        <f t="shared" ref="X32:X34" si="60">W32</f>
        <v>5000</v>
      </c>
      <c r="Y32" s="24">
        <f t="shared" ref="Y32:Y34" si="61">X32</f>
        <v>5000</v>
      </c>
      <c r="Z32" s="24">
        <f t="shared" ref="Z32:Z34" si="62">Y32</f>
        <v>5000</v>
      </c>
      <c r="AA32" s="24">
        <f t="shared" ref="AA32:AA34" si="63">Z32</f>
        <v>5000</v>
      </c>
      <c r="AB32" s="24">
        <f t="shared" ref="AB32:AB34" si="64">AA32</f>
        <v>5000</v>
      </c>
      <c r="AC32" s="24">
        <f t="shared" ref="AC32:AC34" si="65">AB32</f>
        <v>5000</v>
      </c>
      <c r="AD32" s="24">
        <f t="shared" ref="AD32:AD34" si="66">AC32</f>
        <v>5000</v>
      </c>
      <c r="AE32" s="49">
        <f t="shared" ref="AE32:AE34" si="67">Z32</f>
        <v>5000</v>
      </c>
      <c r="AF32" s="24">
        <f t="shared" ref="AF32:AF34" si="68">SUM(T32:AE32)</f>
        <v>60000</v>
      </c>
      <c r="AG32" s="24">
        <v>60000</v>
      </c>
      <c r="AH32" s="181">
        <v>3</v>
      </c>
    </row>
    <row r="33" spans="1:34">
      <c r="A33">
        <v>25</v>
      </c>
      <c r="B33" t="s">
        <v>47</v>
      </c>
      <c r="C33" s="109">
        <f t="shared" ref="C33:C34" si="69">AG33/12</f>
        <v>5833.333333333333</v>
      </c>
      <c r="D33" s="48"/>
      <c r="E33" s="24"/>
      <c r="F33" s="24"/>
      <c r="G33" s="49"/>
      <c r="H33" s="48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48">
        <v>5800</v>
      </c>
      <c r="U33" s="24">
        <f t="shared" si="57"/>
        <v>5800</v>
      </c>
      <c r="V33" s="24">
        <f t="shared" si="58"/>
        <v>5800</v>
      </c>
      <c r="W33" s="24">
        <f t="shared" si="59"/>
        <v>5800</v>
      </c>
      <c r="X33" s="24">
        <f t="shared" si="60"/>
        <v>5800</v>
      </c>
      <c r="Y33" s="24">
        <f t="shared" si="61"/>
        <v>5800</v>
      </c>
      <c r="Z33" s="24">
        <f t="shared" si="62"/>
        <v>5800</v>
      </c>
      <c r="AA33" s="24">
        <f t="shared" si="63"/>
        <v>5800</v>
      </c>
      <c r="AB33" s="24">
        <f t="shared" si="64"/>
        <v>5800</v>
      </c>
      <c r="AC33" s="24">
        <f t="shared" si="65"/>
        <v>5800</v>
      </c>
      <c r="AD33" s="24">
        <f t="shared" si="66"/>
        <v>5800</v>
      </c>
      <c r="AE33" s="49">
        <f t="shared" si="67"/>
        <v>5800</v>
      </c>
      <c r="AF33" s="24">
        <f t="shared" si="68"/>
        <v>69600</v>
      </c>
      <c r="AG33" s="24">
        <v>70000</v>
      </c>
      <c r="AH33" s="181">
        <v>3</v>
      </c>
    </row>
    <row r="34" spans="1:34">
      <c r="A34">
        <v>26</v>
      </c>
      <c r="B34" s="186" t="s">
        <v>48</v>
      </c>
      <c r="C34" s="109">
        <f t="shared" si="69"/>
        <v>7500</v>
      </c>
      <c r="D34" s="48"/>
      <c r="E34" s="24"/>
      <c r="F34" s="24"/>
      <c r="G34" s="49"/>
      <c r="H34" s="4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48">
        <v>7500</v>
      </c>
      <c r="U34" s="24">
        <f t="shared" si="57"/>
        <v>7500</v>
      </c>
      <c r="V34" s="24">
        <f t="shared" si="58"/>
        <v>7500</v>
      </c>
      <c r="W34" s="24">
        <f t="shared" si="59"/>
        <v>7500</v>
      </c>
      <c r="X34" s="24">
        <f t="shared" si="60"/>
        <v>7500</v>
      </c>
      <c r="Y34" s="24">
        <f t="shared" si="61"/>
        <v>7500</v>
      </c>
      <c r="Z34" s="24">
        <f t="shared" si="62"/>
        <v>7500</v>
      </c>
      <c r="AA34" s="24">
        <f t="shared" si="63"/>
        <v>7500</v>
      </c>
      <c r="AB34" s="24">
        <f t="shared" si="64"/>
        <v>7500</v>
      </c>
      <c r="AC34" s="24">
        <f t="shared" si="65"/>
        <v>7500</v>
      </c>
      <c r="AD34" s="24">
        <f t="shared" si="66"/>
        <v>7500</v>
      </c>
      <c r="AE34" s="49">
        <f t="shared" si="67"/>
        <v>7500</v>
      </c>
      <c r="AF34" s="24">
        <f t="shared" si="68"/>
        <v>90000</v>
      </c>
      <c r="AG34" s="24">
        <v>90000</v>
      </c>
      <c r="AH34" s="181">
        <v>5</v>
      </c>
    </row>
    <row r="35" spans="1:34">
      <c r="C35" s="109"/>
      <c r="D35" s="48"/>
      <c r="E35" s="24"/>
      <c r="F35" s="24"/>
      <c r="G35" s="49"/>
      <c r="H35" s="48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48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49"/>
      <c r="AF35" s="24"/>
      <c r="AG35" s="24"/>
      <c r="AH35" s="24"/>
    </row>
    <row r="36" spans="1:34">
      <c r="B36" t="s">
        <v>49</v>
      </c>
      <c r="C36" s="109">
        <f>SUM(C32:C35)</f>
        <v>18333.333333333332</v>
      </c>
      <c r="D36" s="48"/>
      <c r="E36" s="24"/>
      <c r="F36" s="24"/>
      <c r="G36" s="49"/>
      <c r="H36" s="48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48">
        <f>SUM(T32:T35)</f>
        <v>18300</v>
      </c>
      <c r="U36" s="24">
        <f t="shared" ref="U36:AE36" si="70">SUM(U32:U35)</f>
        <v>18300</v>
      </c>
      <c r="V36" s="24">
        <f t="shared" si="70"/>
        <v>18300</v>
      </c>
      <c r="W36" s="24">
        <f t="shared" si="70"/>
        <v>18300</v>
      </c>
      <c r="X36" s="24">
        <f t="shared" si="70"/>
        <v>18300</v>
      </c>
      <c r="Y36" s="24">
        <f t="shared" si="70"/>
        <v>18300</v>
      </c>
      <c r="Z36" s="24">
        <f t="shared" si="70"/>
        <v>18300</v>
      </c>
      <c r="AA36" s="24">
        <f t="shared" si="70"/>
        <v>18300</v>
      </c>
      <c r="AB36" s="24">
        <f t="shared" si="70"/>
        <v>18300</v>
      </c>
      <c r="AC36" s="24">
        <f t="shared" si="70"/>
        <v>18300</v>
      </c>
      <c r="AD36" s="24">
        <f t="shared" si="70"/>
        <v>18300</v>
      </c>
      <c r="AE36" s="49">
        <f t="shared" si="70"/>
        <v>18300</v>
      </c>
      <c r="AF36" s="24">
        <f>SUM(T36:AE36)</f>
        <v>219600</v>
      </c>
      <c r="AG36" s="24"/>
      <c r="AH36" s="24"/>
    </row>
    <row r="37" spans="1:34">
      <c r="C37" s="37"/>
      <c r="D37" s="48"/>
      <c r="E37" s="24"/>
      <c r="F37" s="24"/>
      <c r="G37" s="49"/>
      <c r="H37" s="48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48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49"/>
    </row>
    <row r="38" spans="1:34">
      <c r="A38" t="s">
        <v>50</v>
      </c>
      <c r="C38" s="38"/>
      <c r="D38" s="50"/>
      <c r="E38" s="51"/>
      <c r="F38" s="51"/>
      <c r="G38" s="52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</row>
    <row r="39" spans="1:34">
      <c r="A39">
        <v>1</v>
      </c>
      <c r="B39" t="s">
        <v>51</v>
      </c>
      <c r="C39" s="37">
        <v>10000</v>
      </c>
      <c r="D39" s="48"/>
      <c r="E39" s="24"/>
      <c r="F39" s="24"/>
      <c r="G39" s="49">
        <f>F39</f>
        <v>0</v>
      </c>
      <c r="H39" s="48">
        <f t="shared" ref="H39:Z43" si="71">G39</f>
        <v>0</v>
      </c>
      <c r="I39" s="24">
        <f t="shared" si="71"/>
        <v>0</v>
      </c>
      <c r="J39" s="24">
        <f t="shared" si="71"/>
        <v>0</v>
      </c>
      <c r="K39" s="24">
        <v>0</v>
      </c>
      <c r="L39" s="24">
        <v>10000</v>
      </c>
      <c r="M39" s="24">
        <f t="shared" si="71"/>
        <v>10000</v>
      </c>
      <c r="N39" s="24">
        <f t="shared" si="71"/>
        <v>10000</v>
      </c>
      <c r="O39" s="24">
        <f t="shared" si="71"/>
        <v>10000</v>
      </c>
      <c r="P39" s="24">
        <f t="shared" si="71"/>
        <v>10000</v>
      </c>
      <c r="Q39" s="24">
        <f t="shared" si="71"/>
        <v>10000</v>
      </c>
      <c r="R39" s="24">
        <f t="shared" si="71"/>
        <v>10000</v>
      </c>
      <c r="S39" s="24">
        <f t="shared" si="71"/>
        <v>10000</v>
      </c>
      <c r="T39" s="48">
        <f t="shared" si="71"/>
        <v>10000</v>
      </c>
      <c r="U39" s="24">
        <f t="shared" si="71"/>
        <v>10000</v>
      </c>
      <c r="V39" s="24">
        <f t="shared" si="71"/>
        <v>10000</v>
      </c>
      <c r="W39" s="24">
        <f t="shared" si="71"/>
        <v>10000</v>
      </c>
      <c r="X39" s="24">
        <f t="shared" si="71"/>
        <v>10000</v>
      </c>
      <c r="Y39" s="24">
        <f t="shared" si="71"/>
        <v>10000</v>
      </c>
      <c r="Z39" s="24">
        <f t="shared" si="71"/>
        <v>10000</v>
      </c>
      <c r="AA39" s="24">
        <f t="shared" ref="AA39:AA43" si="72">Z39</f>
        <v>10000</v>
      </c>
      <c r="AB39" s="24">
        <f t="shared" ref="AB39:AB43" si="73">AA39</f>
        <v>10000</v>
      </c>
      <c r="AC39" s="24">
        <f t="shared" ref="AC39:AC43" si="74">AB39</f>
        <v>10000</v>
      </c>
      <c r="AD39" s="24">
        <f t="shared" ref="AD39:AD43" si="75">AC39</f>
        <v>10000</v>
      </c>
      <c r="AE39" s="49">
        <f>Z39</f>
        <v>10000</v>
      </c>
      <c r="AF39" s="24">
        <f t="shared" ref="AF39:AF45" si="76">SUM(T39:AE39)</f>
        <v>120000</v>
      </c>
      <c r="AH39">
        <v>5</v>
      </c>
    </row>
    <row r="40" spans="1:34">
      <c r="A40">
        <v>2</v>
      </c>
      <c r="B40" t="s">
        <v>52</v>
      </c>
      <c r="C40" s="37">
        <v>5000</v>
      </c>
      <c r="D40" s="48"/>
      <c r="E40" s="24"/>
      <c r="F40" s="24">
        <v>0</v>
      </c>
      <c r="G40" s="49">
        <v>0</v>
      </c>
      <c r="H40" s="48">
        <v>0</v>
      </c>
      <c r="I40" s="24">
        <v>0</v>
      </c>
      <c r="J40" s="24">
        <v>0</v>
      </c>
      <c r="K40" s="24">
        <v>0</v>
      </c>
      <c r="L40" s="24">
        <f t="shared" si="71"/>
        <v>0</v>
      </c>
      <c r="M40" s="24">
        <f t="shared" si="71"/>
        <v>0</v>
      </c>
      <c r="N40" s="24">
        <v>5000</v>
      </c>
      <c r="O40" s="24">
        <f t="shared" si="71"/>
        <v>5000</v>
      </c>
      <c r="P40" s="24">
        <v>5000</v>
      </c>
      <c r="Q40" s="24">
        <f t="shared" si="71"/>
        <v>5000</v>
      </c>
      <c r="R40" s="24">
        <f t="shared" si="71"/>
        <v>5000</v>
      </c>
      <c r="S40" s="24">
        <f t="shared" si="71"/>
        <v>5000</v>
      </c>
      <c r="T40" s="48">
        <f t="shared" si="71"/>
        <v>5000</v>
      </c>
      <c r="U40" s="24">
        <f t="shared" si="71"/>
        <v>5000</v>
      </c>
      <c r="V40" s="24">
        <f t="shared" si="71"/>
        <v>5000</v>
      </c>
      <c r="W40" s="24">
        <f t="shared" si="71"/>
        <v>5000</v>
      </c>
      <c r="X40" s="24">
        <f t="shared" si="71"/>
        <v>5000</v>
      </c>
      <c r="Y40" s="24">
        <f t="shared" si="71"/>
        <v>5000</v>
      </c>
      <c r="Z40" s="24">
        <f t="shared" si="71"/>
        <v>5000</v>
      </c>
      <c r="AA40" s="24">
        <f t="shared" si="72"/>
        <v>5000</v>
      </c>
      <c r="AB40" s="24">
        <f t="shared" si="73"/>
        <v>5000</v>
      </c>
      <c r="AC40" s="24">
        <f t="shared" si="74"/>
        <v>5000</v>
      </c>
      <c r="AD40" s="24">
        <f t="shared" si="75"/>
        <v>5000</v>
      </c>
      <c r="AE40" s="49">
        <f>Z40</f>
        <v>5000</v>
      </c>
      <c r="AF40" s="24">
        <f t="shared" si="76"/>
        <v>60000</v>
      </c>
      <c r="AH40">
        <v>2</v>
      </c>
    </row>
    <row r="41" spans="1:34">
      <c r="A41">
        <v>3</v>
      </c>
      <c r="B41" t="s">
        <v>53</v>
      </c>
      <c r="C41" s="37">
        <v>5000</v>
      </c>
      <c r="D41" s="48"/>
      <c r="E41" s="24"/>
      <c r="F41" s="24">
        <v>0</v>
      </c>
      <c r="G41" s="49">
        <v>0</v>
      </c>
      <c r="H41" s="48">
        <v>0</v>
      </c>
      <c r="I41" s="24">
        <v>0</v>
      </c>
      <c r="J41" s="24">
        <v>0</v>
      </c>
      <c r="K41" s="24">
        <v>0</v>
      </c>
      <c r="L41" s="24">
        <f t="shared" si="71"/>
        <v>0</v>
      </c>
      <c r="M41" s="24">
        <f t="shared" si="71"/>
        <v>0</v>
      </c>
      <c r="N41" s="24">
        <v>5000</v>
      </c>
      <c r="O41" s="24">
        <f t="shared" si="71"/>
        <v>5000</v>
      </c>
      <c r="P41" s="24">
        <v>5000</v>
      </c>
      <c r="Q41" s="24">
        <f t="shared" si="71"/>
        <v>5000</v>
      </c>
      <c r="R41" s="24">
        <f t="shared" si="71"/>
        <v>5000</v>
      </c>
      <c r="S41" s="24">
        <f t="shared" si="71"/>
        <v>5000</v>
      </c>
      <c r="T41" s="48">
        <f t="shared" si="71"/>
        <v>5000</v>
      </c>
      <c r="U41" s="24">
        <f t="shared" si="71"/>
        <v>5000</v>
      </c>
      <c r="V41" s="24">
        <f t="shared" si="71"/>
        <v>5000</v>
      </c>
      <c r="W41" s="24">
        <f t="shared" si="71"/>
        <v>5000</v>
      </c>
      <c r="X41" s="24">
        <f t="shared" si="71"/>
        <v>5000</v>
      </c>
      <c r="Y41" s="24">
        <f t="shared" si="71"/>
        <v>5000</v>
      </c>
      <c r="Z41" s="24">
        <f t="shared" si="71"/>
        <v>5000</v>
      </c>
      <c r="AA41" s="24">
        <f t="shared" si="72"/>
        <v>5000</v>
      </c>
      <c r="AB41" s="24">
        <f t="shared" si="73"/>
        <v>5000</v>
      </c>
      <c r="AC41" s="24">
        <f t="shared" si="74"/>
        <v>5000</v>
      </c>
      <c r="AD41" s="24">
        <f t="shared" si="75"/>
        <v>5000</v>
      </c>
      <c r="AE41" s="49">
        <f>Z41</f>
        <v>5000</v>
      </c>
      <c r="AF41" s="24">
        <f t="shared" si="76"/>
        <v>60000</v>
      </c>
      <c r="AH41">
        <v>2</v>
      </c>
    </row>
    <row r="42" spans="1:34">
      <c r="A42">
        <v>4</v>
      </c>
      <c r="B42" s="186" t="s">
        <v>54</v>
      </c>
      <c r="C42" s="37">
        <v>5000</v>
      </c>
      <c r="D42" s="48"/>
      <c r="E42" s="24"/>
      <c r="F42" s="24"/>
      <c r="G42" s="49"/>
      <c r="H42" s="48"/>
      <c r="I42" s="24"/>
      <c r="J42" s="24"/>
      <c r="K42" s="24"/>
      <c r="L42" s="24"/>
      <c r="M42" s="24"/>
      <c r="N42" s="24"/>
      <c r="O42" s="24"/>
      <c r="P42" s="59">
        <v>0</v>
      </c>
      <c r="Q42" s="59">
        <f>P42</f>
        <v>0</v>
      </c>
      <c r="R42" s="59">
        <f t="shared" si="71"/>
        <v>0</v>
      </c>
      <c r="S42" s="59">
        <f t="shared" si="71"/>
        <v>0</v>
      </c>
      <c r="T42" s="64">
        <f t="shared" si="71"/>
        <v>0</v>
      </c>
      <c r="U42" s="59">
        <f t="shared" si="71"/>
        <v>0</v>
      </c>
      <c r="V42" s="59">
        <f t="shared" si="71"/>
        <v>0</v>
      </c>
      <c r="W42" s="59">
        <f t="shared" si="71"/>
        <v>0</v>
      </c>
      <c r="X42" s="59">
        <f t="shared" si="71"/>
        <v>0</v>
      </c>
      <c r="Y42" s="59">
        <f t="shared" si="71"/>
        <v>0</v>
      </c>
      <c r="Z42" s="59">
        <f t="shared" si="71"/>
        <v>0</v>
      </c>
      <c r="AA42" s="59">
        <f t="shared" si="72"/>
        <v>0</v>
      </c>
      <c r="AB42" s="59">
        <f t="shared" si="73"/>
        <v>0</v>
      </c>
      <c r="AC42" s="59">
        <f t="shared" si="74"/>
        <v>0</v>
      </c>
      <c r="AD42" s="59">
        <f t="shared" si="75"/>
        <v>0</v>
      </c>
      <c r="AE42" s="60">
        <f>Z42</f>
        <v>0</v>
      </c>
      <c r="AF42" s="24">
        <f t="shared" si="76"/>
        <v>0</v>
      </c>
      <c r="AH42">
        <v>2</v>
      </c>
    </row>
    <row r="43" spans="1:34">
      <c r="A43">
        <v>5</v>
      </c>
      <c r="B43" s="186" t="s">
        <v>55</v>
      </c>
      <c r="C43" s="37">
        <v>5000</v>
      </c>
      <c r="D43" s="48"/>
      <c r="E43" s="24"/>
      <c r="F43" s="24"/>
      <c r="G43" s="49"/>
      <c r="H43" s="48"/>
      <c r="I43" s="24"/>
      <c r="J43" s="24"/>
      <c r="K43" s="24"/>
      <c r="L43" s="24"/>
      <c r="M43" s="24"/>
      <c r="N43" s="24"/>
      <c r="O43" s="24"/>
      <c r="P43" s="59">
        <v>0</v>
      </c>
      <c r="Q43" s="59">
        <f>P43</f>
        <v>0</v>
      </c>
      <c r="R43" s="59">
        <f t="shared" si="71"/>
        <v>0</v>
      </c>
      <c r="S43" s="59">
        <f t="shared" si="71"/>
        <v>0</v>
      </c>
      <c r="T43" s="64">
        <f t="shared" si="71"/>
        <v>0</v>
      </c>
      <c r="U43" s="59">
        <f t="shared" si="71"/>
        <v>0</v>
      </c>
      <c r="V43" s="59">
        <f t="shared" si="71"/>
        <v>0</v>
      </c>
      <c r="W43" s="59">
        <f t="shared" si="71"/>
        <v>0</v>
      </c>
      <c r="X43" s="59">
        <f t="shared" si="71"/>
        <v>0</v>
      </c>
      <c r="Y43" s="59">
        <f t="shared" si="71"/>
        <v>0</v>
      </c>
      <c r="Z43" s="59">
        <f t="shared" si="71"/>
        <v>0</v>
      </c>
      <c r="AA43" s="59">
        <f t="shared" si="72"/>
        <v>0</v>
      </c>
      <c r="AB43" s="59">
        <f t="shared" si="73"/>
        <v>0</v>
      </c>
      <c r="AC43" s="59">
        <f t="shared" si="74"/>
        <v>0</v>
      </c>
      <c r="AD43" s="59">
        <f t="shared" si="75"/>
        <v>0</v>
      </c>
      <c r="AE43" s="60">
        <f>Z43</f>
        <v>0</v>
      </c>
      <c r="AF43" s="24">
        <f t="shared" si="76"/>
        <v>0</v>
      </c>
      <c r="AH43">
        <v>2</v>
      </c>
    </row>
    <row r="44" spans="1:34">
      <c r="C44" s="39"/>
      <c r="D44" s="48"/>
      <c r="E44" s="24"/>
      <c r="F44" s="24"/>
      <c r="G44" s="49"/>
      <c r="H44" s="48"/>
      <c r="I44" s="24"/>
      <c r="J44" s="24"/>
      <c r="K44" s="24"/>
      <c r="L44" s="24"/>
      <c r="M44" s="24"/>
      <c r="N44" s="24"/>
      <c r="O44" s="24"/>
      <c r="P44" s="59"/>
      <c r="Q44" s="59"/>
      <c r="R44" s="59"/>
      <c r="S44" s="59"/>
      <c r="T44" s="64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0"/>
      <c r="AF44" s="24">
        <f t="shared" si="76"/>
        <v>0</v>
      </c>
    </row>
    <row r="45" spans="1:34">
      <c r="B45" t="s">
        <v>56</v>
      </c>
      <c r="C45" s="40"/>
      <c r="D45" s="48">
        <f>SUM(D39:D43)</f>
        <v>0</v>
      </c>
      <c r="E45" s="24">
        <f t="shared" ref="E45:AE45" si="77">SUM(E39:E43)</f>
        <v>0</v>
      </c>
      <c r="F45" s="24">
        <f t="shared" si="77"/>
        <v>0</v>
      </c>
      <c r="G45" s="49">
        <f t="shared" si="77"/>
        <v>0</v>
      </c>
      <c r="H45" s="48">
        <f t="shared" si="77"/>
        <v>0</v>
      </c>
      <c r="I45" s="24">
        <f t="shared" si="77"/>
        <v>0</v>
      </c>
      <c r="J45" s="24">
        <f t="shared" si="77"/>
        <v>0</v>
      </c>
      <c r="K45" s="24">
        <f t="shared" si="77"/>
        <v>0</v>
      </c>
      <c r="L45" s="24">
        <f t="shared" si="77"/>
        <v>10000</v>
      </c>
      <c r="M45" s="24">
        <f t="shared" si="77"/>
        <v>10000</v>
      </c>
      <c r="N45" s="24">
        <f t="shared" si="77"/>
        <v>20000</v>
      </c>
      <c r="O45" s="24">
        <f t="shared" si="77"/>
        <v>20000</v>
      </c>
      <c r="P45" s="24">
        <f t="shared" si="77"/>
        <v>20000</v>
      </c>
      <c r="Q45" s="24">
        <f t="shared" si="77"/>
        <v>20000</v>
      </c>
      <c r="R45" s="24">
        <f t="shared" si="77"/>
        <v>20000</v>
      </c>
      <c r="S45" s="24">
        <f t="shared" si="77"/>
        <v>20000</v>
      </c>
      <c r="T45" s="48">
        <f t="shared" si="77"/>
        <v>20000</v>
      </c>
      <c r="U45" s="24">
        <f t="shared" si="77"/>
        <v>20000</v>
      </c>
      <c r="V45" s="24">
        <f t="shared" si="77"/>
        <v>20000</v>
      </c>
      <c r="W45" s="24">
        <f t="shared" si="77"/>
        <v>20000</v>
      </c>
      <c r="X45" s="24">
        <f t="shared" si="77"/>
        <v>20000</v>
      </c>
      <c r="Y45" s="24">
        <f t="shared" si="77"/>
        <v>20000</v>
      </c>
      <c r="Z45" s="24">
        <f t="shared" si="77"/>
        <v>20000</v>
      </c>
      <c r="AA45" s="24">
        <f t="shared" si="77"/>
        <v>20000</v>
      </c>
      <c r="AB45" s="24">
        <f t="shared" si="77"/>
        <v>20000</v>
      </c>
      <c r="AC45" s="24">
        <f t="shared" si="77"/>
        <v>20000</v>
      </c>
      <c r="AD45" s="24">
        <f t="shared" si="77"/>
        <v>20000</v>
      </c>
      <c r="AE45" s="49">
        <f t="shared" si="77"/>
        <v>20000</v>
      </c>
      <c r="AF45" s="24">
        <f t="shared" si="76"/>
        <v>240000</v>
      </c>
    </row>
    <row r="46" spans="1:34">
      <c r="D46" s="46"/>
      <c r="G46" s="47"/>
      <c r="H46" s="46"/>
      <c r="T46" s="46"/>
      <c r="AE46" s="47"/>
      <c r="AF46" s="24">
        <f>AF29+AF36+AF45</f>
        <v>3077040</v>
      </c>
    </row>
    <row r="47" spans="1:34">
      <c r="D47" s="46"/>
      <c r="G47" s="47"/>
      <c r="H47" s="46"/>
      <c r="T47" s="46"/>
      <c r="AE47" s="47"/>
      <c r="AF47" s="10">
        <f>AF46*0.17</f>
        <v>523096.80000000005</v>
      </c>
      <c r="AG47" s="183">
        <v>0.17</v>
      </c>
    </row>
    <row r="48" spans="1:34" ht="15" thickBot="1">
      <c r="B48" t="s">
        <v>57</v>
      </c>
      <c r="D48" s="53">
        <f>D45+D29</f>
        <v>21825</v>
      </c>
      <c r="E48" s="54">
        <f t="shared" ref="E48:S48" si="78">E45+E29</f>
        <v>40575</v>
      </c>
      <c r="F48" s="54">
        <f t="shared" si="78"/>
        <v>40575</v>
      </c>
      <c r="G48" s="55">
        <f t="shared" si="78"/>
        <v>55575</v>
      </c>
      <c r="H48" s="53">
        <f t="shared" si="78"/>
        <v>76908</v>
      </c>
      <c r="I48" s="54">
        <f t="shared" si="78"/>
        <v>84408</v>
      </c>
      <c r="J48" s="54">
        <f t="shared" si="78"/>
        <v>123074</v>
      </c>
      <c r="K48" s="54">
        <f t="shared" si="78"/>
        <v>165407</v>
      </c>
      <c r="L48" s="54">
        <f t="shared" si="78"/>
        <v>175407</v>
      </c>
      <c r="M48" s="54">
        <f t="shared" si="78"/>
        <v>175407</v>
      </c>
      <c r="N48" s="54">
        <f t="shared" si="78"/>
        <v>185407</v>
      </c>
      <c r="O48" s="54">
        <f t="shared" si="78"/>
        <v>185407</v>
      </c>
      <c r="P48" s="54">
        <f t="shared" si="78"/>
        <v>195407</v>
      </c>
      <c r="Q48" s="54">
        <f t="shared" si="78"/>
        <v>195407</v>
      </c>
      <c r="R48" s="54">
        <f t="shared" si="78"/>
        <v>195407</v>
      </c>
      <c r="S48" s="54">
        <f t="shared" si="78"/>
        <v>195407</v>
      </c>
      <c r="T48" s="53">
        <f>T45+T36+T29</f>
        <v>238920</v>
      </c>
      <c r="U48" s="54">
        <f t="shared" ref="U48:AE48" si="79">U45+U36+U29</f>
        <v>238920</v>
      </c>
      <c r="V48" s="54">
        <f t="shared" si="79"/>
        <v>250920</v>
      </c>
      <c r="W48" s="54">
        <f t="shared" si="79"/>
        <v>260920</v>
      </c>
      <c r="X48" s="54">
        <f t="shared" si="79"/>
        <v>260920</v>
      </c>
      <c r="Y48" s="54">
        <f t="shared" si="79"/>
        <v>260920</v>
      </c>
      <c r="Z48" s="54">
        <f t="shared" si="79"/>
        <v>260920</v>
      </c>
      <c r="AA48" s="54">
        <f t="shared" si="79"/>
        <v>260920</v>
      </c>
      <c r="AB48" s="54">
        <f t="shared" si="79"/>
        <v>260920</v>
      </c>
      <c r="AC48" s="54">
        <f t="shared" si="79"/>
        <v>260920</v>
      </c>
      <c r="AD48" s="54">
        <f t="shared" si="79"/>
        <v>260920</v>
      </c>
      <c r="AE48" s="55">
        <f t="shared" si="79"/>
        <v>260920</v>
      </c>
      <c r="AF48" s="10">
        <f>AF46+AF47</f>
        <v>3600136.8</v>
      </c>
    </row>
    <row r="50" customFormat="1"/>
  </sheetData>
  <phoneticPr fontId="4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1943-3009-4CB5-9394-A3ABE9730A75}">
  <sheetPr>
    <pageSetUpPr fitToPage="1"/>
  </sheetPr>
  <dimension ref="A1:R35"/>
  <sheetViews>
    <sheetView workbookViewId="0">
      <pane xSplit="1" ySplit="7" topLeftCell="F8" activePane="bottomRight" state="frozen"/>
      <selection pane="bottomRight" activeCell="K13" sqref="K13"/>
      <selection pane="bottomLeft" activeCell="K16" sqref="K16"/>
      <selection pane="topRight" activeCell="K16" sqref="K16"/>
    </sheetView>
  </sheetViews>
  <sheetFormatPr defaultColWidth="9.140625" defaultRowHeight="14.45"/>
  <cols>
    <col min="1" max="1" width="38.85546875" style="124" bestFit="1" customWidth="1"/>
    <col min="2" max="12" width="7.7109375" style="124" bestFit="1" customWidth="1"/>
    <col min="13" max="13" width="13.5703125" style="124" bestFit="1" customWidth="1"/>
    <col min="14" max="14" width="9.28515625" style="124" bestFit="1" customWidth="1"/>
    <col min="15" max="15" width="9.140625" style="124"/>
    <col min="16" max="16" width="14.7109375" style="124" bestFit="1" customWidth="1"/>
    <col min="17" max="17" width="9.140625" style="124"/>
    <col min="18" max="18" width="13" style="124" bestFit="1" customWidth="1"/>
    <col min="19" max="16384" width="9.140625" style="124"/>
  </cols>
  <sheetData>
    <row r="1" spans="1:14">
      <c r="A1" s="137" t="s">
        <v>180</v>
      </c>
      <c r="G1" s="138"/>
    </row>
    <row r="2" spans="1:14">
      <c r="A2" s="137" t="s">
        <v>181</v>
      </c>
    </row>
    <row r="3" spans="1:14">
      <c r="A3" s="137" t="s">
        <v>182</v>
      </c>
      <c r="G3" s="138"/>
    </row>
    <row r="4" spans="1:14">
      <c r="A4" s="137" t="s">
        <v>183</v>
      </c>
    </row>
    <row r="5" spans="1:14" ht="15" thickBot="1">
      <c r="A5" s="136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ht="15" thickTop="1">
      <c r="A6" s="124" t="s">
        <v>184</v>
      </c>
      <c r="B6" s="134" t="s">
        <v>10</v>
      </c>
      <c r="C6" s="134" t="s">
        <v>62</v>
      </c>
      <c r="D6" s="134" t="s">
        <v>63</v>
      </c>
      <c r="E6" s="134" t="s">
        <v>64</v>
      </c>
      <c r="F6" s="134" t="s">
        <v>65</v>
      </c>
      <c r="G6" s="134" t="s">
        <v>66</v>
      </c>
      <c r="H6" s="134" t="s">
        <v>67</v>
      </c>
      <c r="I6" s="134" t="s">
        <v>68</v>
      </c>
      <c r="J6" s="134" t="s">
        <v>58</v>
      </c>
      <c r="K6" s="134" t="s">
        <v>59</v>
      </c>
      <c r="L6" s="134" t="s">
        <v>60</v>
      </c>
      <c r="M6" s="134" t="s">
        <v>61</v>
      </c>
      <c r="N6" s="134" t="s">
        <v>185</v>
      </c>
    </row>
    <row r="7" spans="1:14">
      <c r="A7" s="124" t="s">
        <v>184</v>
      </c>
      <c r="B7" s="134" t="s">
        <v>186</v>
      </c>
      <c r="C7" s="134" t="s">
        <v>186</v>
      </c>
      <c r="D7" s="134" t="s">
        <v>186</v>
      </c>
      <c r="E7" s="134" t="s">
        <v>186</v>
      </c>
      <c r="F7" s="134" t="s">
        <v>186</v>
      </c>
      <c r="G7" s="134" t="s">
        <v>186</v>
      </c>
      <c r="H7" s="134" t="s">
        <v>186</v>
      </c>
      <c r="I7" s="134" t="s">
        <v>186</v>
      </c>
      <c r="J7" s="134" t="s">
        <v>186</v>
      </c>
      <c r="K7" s="134" t="s">
        <v>186</v>
      </c>
      <c r="L7" s="134" t="s">
        <v>186</v>
      </c>
      <c r="M7" s="134" t="s">
        <v>186</v>
      </c>
      <c r="N7" s="134" t="s">
        <v>187</v>
      </c>
    </row>
    <row r="8" spans="1:14">
      <c r="A8" s="133" t="s">
        <v>188</v>
      </c>
      <c r="B8" s="126">
        <v>-1E-4</v>
      </c>
      <c r="C8" s="126">
        <v>-1E-4</v>
      </c>
      <c r="D8" s="126">
        <v>-1E-4</v>
      </c>
      <c r="E8" s="126">
        <v>-1E-4</v>
      </c>
      <c r="F8" s="126">
        <v>-1E-4</v>
      </c>
      <c r="G8" s="126">
        <v>-1E-4</v>
      </c>
      <c r="H8" s="126">
        <v>-1E-4</v>
      </c>
      <c r="I8" s="126">
        <v>-1E-4</v>
      </c>
      <c r="J8" s="126">
        <v>-1E-4</v>
      </c>
      <c r="K8" s="126">
        <v>-1E-4</v>
      </c>
      <c r="L8" s="126">
        <v>-1E-4</v>
      </c>
      <c r="M8" s="126">
        <v>-1E-4</v>
      </c>
      <c r="N8" s="126">
        <v>-1E-4</v>
      </c>
    </row>
    <row r="9" spans="1:14">
      <c r="A9" s="132" t="s">
        <v>189</v>
      </c>
      <c r="B9" s="130">
        <v>20000.000000000004</v>
      </c>
      <c r="C9" s="130">
        <v>30000</v>
      </c>
      <c r="D9" s="130">
        <v>40000.000000000007</v>
      </c>
      <c r="E9" s="130">
        <v>30000</v>
      </c>
      <c r="F9" s="130">
        <v>40000.000000000007</v>
      </c>
      <c r="G9" s="130">
        <v>30000</v>
      </c>
      <c r="H9" s="130">
        <v>40000.000000000007</v>
      </c>
      <c r="I9" s="130">
        <v>30000</v>
      </c>
      <c r="J9" s="130">
        <v>40000.000000000007</v>
      </c>
      <c r="K9" s="130">
        <v>40000.000000000007</v>
      </c>
      <c r="L9" s="130">
        <v>40000.000000000007</v>
      </c>
      <c r="M9" s="130">
        <v>30000</v>
      </c>
      <c r="N9" s="130">
        <v>410000</v>
      </c>
    </row>
    <row r="10" spans="1:14">
      <c r="A10" s="127" t="s">
        <v>190</v>
      </c>
      <c r="B10" s="130"/>
      <c r="C10" s="130"/>
      <c r="D10" s="130">
        <v>9137.4228820640001</v>
      </c>
      <c r="E10" s="130">
        <v>6134.0278212480007</v>
      </c>
      <c r="F10" s="130">
        <v>6207.0374063879999</v>
      </c>
      <c r="G10" s="130">
        <v>79552.369580243016</v>
      </c>
      <c r="H10" s="130">
        <v>11391.715818843002</v>
      </c>
      <c r="I10" s="130">
        <v>11398.963342447001</v>
      </c>
      <c r="J10" s="130">
        <v>29629.404286473004</v>
      </c>
      <c r="K10" s="130">
        <v>41308.741376728009</v>
      </c>
      <c r="L10" s="130">
        <v>36306.065755336007</v>
      </c>
      <c r="M10" s="130">
        <v>44603.362156672003</v>
      </c>
      <c r="N10" s="130">
        <v>275669.110426442</v>
      </c>
    </row>
    <row r="11" spans="1:14">
      <c r="A11" s="127" t="s">
        <v>191</v>
      </c>
      <c r="B11" s="130">
        <v>1925.2703095449999</v>
      </c>
      <c r="C11" s="130">
        <v>1944.0189591909998</v>
      </c>
      <c r="D11" s="130">
        <v>1996.3895284959999</v>
      </c>
      <c r="E11" s="130">
        <v>0</v>
      </c>
      <c r="F11" s="130">
        <v>0</v>
      </c>
      <c r="G11" s="130">
        <v>8496.6340823609989</v>
      </c>
      <c r="H11" s="130">
        <v>8731.9216839759993</v>
      </c>
      <c r="I11" s="130">
        <v>8748.0519125660012</v>
      </c>
      <c r="J11" s="130">
        <v>8637.1277673870009</v>
      </c>
      <c r="K11" s="130">
        <v>8589.20288368</v>
      </c>
      <c r="L11" s="130">
        <v>8586.0176307350011</v>
      </c>
      <c r="M11" s="130">
        <v>8588.8134990030012</v>
      </c>
      <c r="N11" s="130">
        <v>66243.448256939999</v>
      </c>
    </row>
    <row r="12" spans="1:14">
      <c r="A12" s="127" t="s">
        <v>192</v>
      </c>
      <c r="B12" s="130"/>
      <c r="C12" s="130"/>
      <c r="D12" s="130">
        <v>1125.6024746039998</v>
      </c>
      <c r="E12" s="130">
        <v>1553.1231351429999</v>
      </c>
      <c r="F12" s="130">
        <v>1500.048644969</v>
      </c>
      <c r="G12" s="130">
        <v>1620.0940615199997</v>
      </c>
      <c r="H12" s="130">
        <v>1647.2404041109999</v>
      </c>
      <c r="I12" s="130">
        <v>1268.6839277899999</v>
      </c>
      <c r="J12" s="130">
        <v>1631.4232838110001</v>
      </c>
      <c r="K12" s="130">
        <v>1533.156891437</v>
      </c>
      <c r="L12" s="130">
        <v>1625.8504366330001</v>
      </c>
      <c r="M12" s="130">
        <v>1626.646245957</v>
      </c>
      <c r="N12" s="130">
        <v>15131.869505975001</v>
      </c>
    </row>
    <row r="13" spans="1:14">
      <c r="A13" s="132" t="s">
        <v>193</v>
      </c>
      <c r="B13" s="130">
        <v>1925.2703095449999</v>
      </c>
      <c r="C13" s="130">
        <v>1944.0189591909998</v>
      </c>
      <c r="D13" s="130">
        <v>12259.414885164</v>
      </c>
      <c r="E13" s="130">
        <v>7687.1509563910004</v>
      </c>
      <c r="F13" s="130">
        <v>7707.0860513570005</v>
      </c>
      <c r="G13" s="130">
        <v>89669.097724124018</v>
      </c>
      <c r="H13" s="130">
        <v>21770.877906930004</v>
      </c>
      <c r="I13" s="130">
        <v>21415.699182803</v>
      </c>
      <c r="J13" s="130">
        <v>39897.955337671003</v>
      </c>
      <c r="K13" s="130">
        <v>51431.101151845003</v>
      </c>
      <c r="L13" s="130">
        <v>46517.933822704006</v>
      </c>
      <c r="M13" s="130">
        <v>54818.821901632</v>
      </c>
      <c r="N13" s="130">
        <v>357044.42818935699</v>
      </c>
    </row>
    <row r="14" spans="1:14">
      <c r="A14" s="131" t="s">
        <v>194</v>
      </c>
      <c r="B14" s="130">
        <v>21925.270309545002</v>
      </c>
      <c r="C14" s="130">
        <v>31944.018959191002</v>
      </c>
      <c r="D14" s="130">
        <v>52259.414885163998</v>
      </c>
      <c r="E14" s="130">
        <v>37687.150956391</v>
      </c>
      <c r="F14" s="130">
        <v>47707.086051357008</v>
      </c>
      <c r="G14" s="130">
        <v>119669.097724124</v>
      </c>
      <c r="H14" s="130">
        <v>61770.87790693</v>
      </c>
      <c r="I14" s="130">
        <v>51415.699182803</v>
      </c>
      <c r="J14" s="130">
        <v>79897.95533767101</v>
      </c>
      <c r="K14" s="130">
        <v>91431.10115184501</v>
      </c>
      <c r="L14" s="130">
        <v>86517.933822704013</v>
      </c>
      <c r="M14" s="130">
        <v>84818.821901632007</v>
      </c>
      <c r="N14" s="130">
        <v>767044.42818935704</v>
      </c>
    </row>
    <row r="15" spans="1:14">
      <c r="A15" s="129" t="s">
        <v>188</v>
      </c>
      <c r="B15" s="128">
        <v>21925.270309545002</v>
      </c>
      <c r="C15" s="128">
        <v>31944.018959191002</v>
      </c>
      <c r="D15" s="128">
        <v>52259.414885163998</v>
      </c>
      <c r="E15" s="128">
        <v>37687.150956391</v>
      </c>
      <c r="F15" s="128">
        <v>47707.086051357008</v>
      </c>
      <c r="G15" s="128">
        <v>119669.097724124</v>
      </c>
      <c r="H15" s="128">
        <v>61770.87790693</v>
      </c>
      <c r="I15" s="128">
        <v>51415.699182803</v>
      </c>
      <c r="J15" s="128">
        <v>79897.95533767101</v>
      </c>
      <c r="K15" s="128">
        <v>91431.10115184501</v>
      </c>
      <c r="L15" s="128">
        <v>86517.933822704013</v>
      </c>
      <c r="M15" s="128">
        <v>84818.821901632007</v>
      </c>
      <c r="N15" s="128">
        <v>767044.42818935704</v>
      </c>
    </row>
    <row r="16" spans="1:14">
      <c r="A16" s="127" t="s">
        <v>195</v>
      </c>
      <c r="B16" s="126">
        <v>1E-4</v>
      </c>
      <c r="C16" s="126">
        <v>1E-4</v>
      </c>
      <c r="D16" s="126">
        <v>1E-4</v>
      </c>
      <c r="E16" s="126">
        <v>1E-4</v>
      </c>
      <c r="F16" s="126">
        <v>1E-4</v>
      </c>
      <c r="G16" s="126">
        <v>1E-4</v>
      </c>
      <c r="H16" s="126">
        <v>1E-4</v>
      </c>
      <c r="I16" s="126">
        <v>1E-4</v>
      </c>
      <c r="J16" s="126">
        <v>1E-4</v>
      </c>
      <c r="K16" s="126">
        <v>1E-4</v>
      </c>
      <c r="L16" s="126">
        <v>1E-4</v>
      </c>
      <c r="M16" s="126">
        <v>1E-4</v>
      </c>
      <c r="N16" s="126">
        <v>1E-4</v>
      </c>
    </row>
    <row r="22" spans="9:18">
      <c r="I22" s="124" t="s">
        <v>196</v>
      </c>
      <c r="M22" s="125">
        <f>(973000+99000)+R23+R24</f>
        <v>2385602.29</v>
      </c>
      <c r="P22" s="124" t="s">
        <v>197</v>
      </c>
    </row>
    <row r="23" spans="9:18">
      <c r="P23" s="124" t="s">
        <v>198</v>
      </c>
      <c r="R23" s="163">
        <f>372737*1.17</f>
        <v>436102.29</v>
      </c>
    </row>
    <row r="24" spans="9:18">
      <c r="I24" s="124" t="s">
        <v>199</v>
      </c>
      <c r="M24" s="125">
        <f>2753425-R23-R24</f>
        <v>1439822.71</v>
      </c>
      <c r="P24" s="124" t="s">
        <v>200</v>
      </c>
      <c r="R24" s="164">
        <f>(150000+(5*120000))*1.17</f>
        <v>877500</v>
      </c>
    </row>
    <row r="25" spans="9:18">
      <c r="I25" s="124" t="s">
        <v>201</v>
      </c>
      <c r="M25" s="125">
        <f>(360000+415000)-200000-26000-310000</f>
        <v>239000</v>
      </c>
    </row>
    <row r="26" spans="9:18">
      <c r="I26" s="124" t="s">
        <v>202</v>
      </c>
      <c r="M26" s="125">
        <f>690000-410000</f>
        <v>280000</v>
      </c>
    </row>
    <row r="27" spans="9:18">
      <c r="I27" s="124" t="s">
        <v>101</v>
      </c>
      <c r="M27" s="125">
        <f>436000-99000</f>
        <v>337000</v>
      </c>
    </row>
    <row r="28" spans="9:18">
      <c r="I28" s="124" t="s">
        <v>203</v>
      </c>
      <c r="M28" s="125">
        <f>210000-27000</f>
        <v>183000</v>
      </c>
    </row>
    <row r="29" spans="9:18">
      <c r="I29" s="124" t="s">
        <v>204</v>
      </c>
      <c r="M29" s="125">
        <v>180000</v>
      </c>
    </row>
    <row r="30" spans="9:18">
      <c r="I30" s="124" t="s">
        <v>205</v>
      </c>
      <c r="M30" s="125">
        <v>260000</v>
      </c>
    </row>
    <row r="31" spans="9:18">
      <c r="I31" s="124" t="s">
        <v>206</v>
      </c>
      <c r="M31" s="125">
        <f>118000+228000</f>
        <v>346000</v>
      </c>
    </row>
    <row r="32" spans="9:18">
      <c r="M32" s="125"/>
    </row>
    <row r="33" spans="9:16">
      <c r="I33" s="124" t="s">
        <v>207</v>
      </c>
      <c r="M33" s="125">
        <f>SUM(M22:M32)</f>
        <v>5650425</v>
      </c>
    </row>
    <row r="35" spans="9:16">
      <c r="P35" s="164"/>
    </row>
  </sheetData>
  <pageMargins left="0.7" right="0.7" top="0.75" bottom="0.75" header="0.3" footer="0.3"/>
  <pageSetup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9789-0DA4-4947-A956-9B54B4F5F6B0}">
  <sheetPr>
    <pageSetUpPr fitToPage="1"/>
  </sheetPr>
  <dimension ref="A1:T33"/>
  <sheetViews>
    <sheetView zoomScale="85" zoomScaleNormal="85" workbookViewId="0">
      <pane xSplit="2" ySplit="7" topLeftCell="K8" activePane="bottomRight" state="frozen"/>
      <selection pane="bottomRight" activeCell="S9" sqref="S9"/>
      <selection pane="bottomLeft" activeCell="K16" sqref="K16"/>
      <selection pane="topRight" activeCell="K16" sqref="K16"/>
    </sheetView>
  </sheetViews>
  <sheetFormatPr defaultColWidth="9.140625" defaultRowHeight="14.45"/>
  <cols>
    <col min="1" max="1" width="51.42578125" style="124" customWidth="1"/>
    <col min="2" max="2" width="0.140625" style="124" customWidth="1"/>
    <col min="3" max="3" width="22.28515625" style="124" customWidth="1"/>
    <col min="4" max="4" width="38.7109375" style="124" customWidth="1"/>
    <col min="5" max="5" width="32.140625" style="124" hidden="1" customWidth="1"/>
    <col min="6" max="6" width="73.85546875" style="124" hidden="1" customWidth="1"/>
    <col min="7" max="18" width="14.28515625" style="124" customWidth="1"/>
    <col min="19" max="19" width="17.28515625" style="124" customWidth="1"/>
    <col min="20" max="20" width="12.5703125" style="124" bestFit="1" customWidth="1"/>
    <col min="21" max="16384" width="9.140625" style="124"/>
  </cols>
  <sheetData>
    <row r="1" spans="1:20">
      <c r="A1" s="124" t="s">
        <v>208</v>
      </c>
    </row>
    <row r="2" spans="1:20">
      <c r="A2" s="137" t="s">
        <v>209</v>
      </c>
    </row>
    <row r="3" spans="1:20">
      <c r="A3" s="137" t="s">
        <v>210</v>
      </c>
    </row>
    <row r="4" spans="1:20">
      <c r="A4" s="137" t="s">
        <v>211</v>
      </c>
    </row>
    <row r="5" spans="1:20" ht="15" thickBot="1">
      <c r="A5" s="136" t="s">
        <v>212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20" ht="15" thickTop="1">
      <c r="C6" s="162" t="s">
        <v>213</v>
      </c>
      <c r="D6" s="162" t="s">
        <v>214</v>
      </c>
    </row>
    <row r="7" spans="1:20">
      <c r="A7" s="124" t="s">
        <v>184</v>
      </c>
      <c r="B7" s="124" t="s">
        <v>184</v>
      </c>
      <c r="C7" s="124" t="s">
        <v>215</v>
      </c>
      <c r="D7" s="124" t="s">
        <v>216</v>
      </c>
      <c r="E7" s="162" t="s">
        <v>217</v>
      </c>
      <c r="F7" s="162" t="s">
        <v>218</v>
      </c>
      <c r="G7" s="161" t="s">
        <v>219</v>
      </c>
      <c r="H7" s="161" t="s">
        <v>220</v>
      </c>
      <c r="I7" s="161" t="s">
        <v>221</v>
      </c>
      <c r="J7" s="161" t="s">
        <v>222</v>
      </c>
      <c r="K7" s="161" t="s">
        <v>223</v>
      </c>
      <c r="L7" s="161" t="s">
        <v>224</v>
      </c>
      <c r="M7" s="161" t="s">
        <v>225</v>
      </c>
      <c r="N7" s="161" t="s">
        <v>226</v>
      </c>
      <c r="O7" s="161" t="s">
        <v>227</v>
      </c>
      <c r="P7" s="161" t="s">
        <v>228</v>
      </c>
      <c r="Q7" s="161" t="s">
        <v>229</v>
      </c>
      <c r="R7" s="161" t="s">
        <v>230</v>
      </c>
      <c r="S7" s="161" t="s">
        <v>231</v>
      </c>
    </row>
    <row r="8" spans="1:20" s="158" customFormat="1">
      <c r="A8" s="160" t="s">
        <v>232</v>
      </c>
      <c r="B8" s="160" t="s">
        <v>195</v>
      </c>
      <c r="C8" s="160" t="s">
        <v>184</v>
      </c>
      <c r="D8" s="160"/>
      <c r="E8" s="160" t="s">
        <v>184</v>
      </c>
      <c r="F8" s="160" t="s">
        <v>184</v>
      </c>
      <c r="G8" s="159">
        <f t="shared" ref="G8:S8" si="0">SUM(G9,G17,G19,G23,G25,G27)</f>
        <v>55000</v>
      </c>
      <c r="H8" s="159">
        <f t="shared" si="0"/>
        <v>65000</v>
      </c>
      <c r="I8" s="159">
        <f t="shared" si="0"/>
        <v>64000</v>
      </c>
      <c r="J8" s="159">
        <f t="shared" si="0"/>
        <v>54000</v>
      </c>
      <c r="K8" s="159">
        <f t="shared" si="0"/>
        <v>74000</v>
      </c>
      <c r="L8" s="159">
        <f t="shared" si="0"/>
        <v>124000</v>
      </c>
      <c r="M8" s="159">
        <f t="shared" si="0"/>
        <v>84000</v>
      </c>
      <c r="N8" s="159">
        <f t="shared" si="0"/>
        <v>59000</v>
      </c>
      <c r="O8" s="159">
        <f t="shared" si="0"/>
        <v>94000</v>
      </c>
      <c r="P8" s="159">
        <f t="shared" si="0"/>
        <v>110000</v>
      </c>
      <c r="Q8" s="159">
        <f t="shared" si="0"/>
        <v>94000</v>
      </c>
      <c r="R8" s="159">
        <f t="shared" si="0"/>
        <v>96000</v>
      </c>
      <c r="S8" s="159">
        <f t="shared" si="0"/>
        <v>973000</v>
      </c>
    </row>
    <row r="9" spans="1:20">
      <c r="A9" s="149" t="s">
        <v>89</v>
      </c>
      <c r="B9" s="149" t="s">
        <v>233</v>
      </c>
      <c r="C9" s="148" t="s">
        <v>184</v>
      </c>
      <c r="D9" s="148"/>
      <c r="E9" s="148" t="s">
        <v>184</v>
      </c>
      <c r="F9" s="148" t="s">
        <v>184</v>
      </c>
      <c r="G9" s="147">
        <f t="shared" ref="G9:S9" si="1">SUM(G10:G16)</f>
        <v>0</v>
      </c>
      <c r="H9" s="147">
        <f t="shared" si="1"/>
        <v>0</v>
      </c>
      <c r="I9" s="147">
        <f t="shared" si="1"/>
        <v>0</v>
      </c>
      <c r="J9" s="147">
        <f t="shared" si="1"/>
        <v>0</v>
      </c>
      <c r="K9" s="147">
        <f t="shared" si="1"/>
        <v>0</v>
      </c>
      <c r="L9" s="147">
        <f t="shared" si="1"/>
        <v>70000</v>
      </c>
      <c r="M9" s="147">
        <f t="shared" si="1"/>
        <v>5000</v>
      </c>
      <c r="N9" s="147">
        <f t="shared" si="1"/>
        <v>5000</v>
      </c>
      <c r="O9" s="147">
        <f t="shared" si="1"/>
        <v>20000</v>
      </c>
      <c r="P9" s="147">
        <f t="shared" si="1"/>
        <v>35000</v>
      </c>
      <c r="Q9" s="147">
        <f t="shared" si="1"/>
        <v>30000</v>
      </c>
      <c r="R9" s="147">
        <f t="shared" si="1"/>
        <v>35000</v>
      </c>
      <c r="S9" s="147">
        <f t="shared" si="1"/>
        <v>200000</v>
      </c>
    </row>
    <row r="10" spans="1:20">
      <c r="A10" s="146"/>
      <c r="B10" s="146" t="s">
        <v>233</v>
      </c>
      <c r="C10" s="144" t="s">
        <v>234</v>
      </c>
      <c r="D10" s="144" t="s">
        <v>235</v>
      </c>
      <c r="E10" s="144" t="s">
        <v>236</v>
      </c>
      <c r="F10" s="144" t="s">
        <v>237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30000</v>
      </c>
      <c r="M10" s="142">
        <v>0</v>
      </c>
      <c r="N10" s="142">
        <v>15000</v>
      </c>
      <c r="O10" s="142">
        <v>0</v>
      </c>
      <c r="P10" s="142">
        <v>15000</v>
      </c>
      <c r="Q10" s="142">
        <v>30000</v>
      </c>
      <c r="R10" s="142">
        <v>20000</v>
      </c>
      <c r="S10" s="142">
        <f t="shared" ref="S10:S16" si="2">SUM(G10:R10)</f>
        <v>110000</v>
      </c>
      <c r="T10" s="157"/>
    </row>
    <row r="11" spans="1:20">
      <c r="A11" s="146"/>
      <c r="B11" s="146"/>
      <c r="C11" s="144" t="s">
        <v>234</v>
      </c>
      <c r="D11" s="144" t="s">
        <v>235</v>
      </c>
      <c r="E11" s="144" t="s">
        <v>238</v>
      </c>
      <c r="F11" s="144" t="s">
        <v>239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10000</v>
      </c>
      <c r="R11" s="142">
        <v>0</v>
      </c>
      <c r="S11" s="142">
        <f t="shared" si="2"/>
        <v>10000</v>
      </c>
    </row>
    <row r="12" spans="1:20">
      <c r="A12" s="146"/>
      <c r="B12" s="146"/>
      <c r="C12" s="144" t="s">
        <v>234</v>
      </c>
      <c r="D12" s="144" t="s">
        <v>235</v>
      </c>
      <c r="E12" s="144" t="s">
        <v>240</v>
      </c>
      <c r="F12" s="144" t="s">
        <v>241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25000</v>
      </c>
      <c r="M12" s="142">
        <v>0</v>
      </c>
      <c r="N12" s="142">
        <v>0</v>
      </c>
      <c r="O12" s="142">
        <v>0</v>
      </c>
      <c r="P12" s="142">
        <v>25000</v>
      </c>
      <c r="Q12" s="142">
        <v>0</v>
      </c>
      <c r="R12" s="142">
        <v>25000</v>
      </c>
      <c r="S12" s="142">
        <f t="shared" si="2"/>
        <v>75000</v>
      </c>
    </row>
    <row r="13" spans="1:20">
      <c r="A13" s="146"/>
      <c r="B13" s="146"/>
      <c r="C13" s="144" t="s">
        <v>234</v>
      </c>
      <c r="D13" s="144" t="s">
        <v>235</v>
      </c>
      <c r="E13" s="144" t="s">
        <v>242</v>
      </c>
      <c r="F13" s="144" t="s">
        <v>243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20000</v>
      </c>
      <c r="P13" s="142">
        <v>0</v>
      </c>
      <c r="Q13" s="142">
        <v>0</v>
      </c>
      <c r="R13" s="142">
        <v>0</v>
      </c>
      <c r="S13" s="142">
        <f t="shared" si="2"/>
        <v>20000</v>
      </c>
    </row>
    <row r="14" spans="1:20">
      <c r="A14" s="146"/>
      <c r="B14" s="146"/>
      <c r="C14" s="144" t="s">
        <v>234</v>
      </c>
      <c r="D14" s="144" t="s">
        <v>235</v>
      </c>
      <c r="E14" s="144" t="s">
        <v>244</v>
      </c>
      <c r="F14" s="144" t="s">
        <v>245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25000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f t="shared" si="2"/>
        <v>25000</v>
      </c>
    </row>
    <row r="15" spans="1:20">
      <c r="A15" s="146"/>
      <c r="B15" s="146" t="s">
        <v>233</v>
      </c>
      <c r="C15" s="144" t="s">
        <v>234</v>
      </c>
      <c r="D15" s="144" t="s">
        <v>235</v>
      </c>
      <c r="E15" s="144" t="s">
        <v>246</v>
      </c>
      <c r="F15" s="144" t="s">
        <v>247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5000</v>
      </c>
      <c r="N15" s="142">
        <v>0</v>
      </c>
      <c r="O15" s="142">
        <v>0</v>
      </c>
      <c r="P15" s="142">
        <v>5000</v>
      </c>
      <c r="Q15" s="142">
        <v>0</v>
      </c>
      <c r="R15" s="142">
        <v>0</v>
      </c>
      <c r="S15" s="142">
        <f t="shared" si="2"/>
        <v>10000</v>
      </c>
    </row>
    <row r="16" spans="1:20">
      <c r="A16" s="156"/>
      <c r="B16" s="156" t="s">
        <v>233</v>
      </c>
      <c r="C16" s="144" t="s">
        <v>234</v>
      </c>
      <c r="D16" s="144" t="s">
        <v>235</v>
      </c>
      <c r="E16" s="144" t="s">
        <v>248</v>
      </c>
      <c r="F16" s="144" t="s">
        <v>249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-10000</v>
      </c>
      <c r="M16" s="142">
        <v>0</v>
      </c>
      <c r="N16" s="142">
        <v>-10000</v>
      </c>
      <c r="O16" s="142">
        <v>0</v>
      </c>
      <c r="P16" s="142">
        <v>-10000</v>
      </c>
      <c r="Q16" s="142">
        <v>-10000</v>
      </c>
      <c r="R16" s="142">
        <v>-10000</v>
      </c>
      <c r="S16" s="142">
        <f t="shared" si="2"/>
        <v>-50000</v>
      </c>
    </row>
    <row r="17" spans="1:19">
      <c r="A17" s="149" t="s">
        <v>250</v>
      </c>
      <c r="B17" s="149" t="s">
        <v>233</v>
      </c>
      <c r="C17" s="149" t="s">
        <v>184</v>
      </c>
      <c r="D17" s="149"/>
      <c r="E17" s="149" t="s">
        <v>184</v>
      </c>
      <c r="F17" s="149" t="s">
        <v>184</v>
      </c>
      <c r="G17" s="155">
        <f t="shared" ref="G17:S17" si="3">SUM(G18:G18)</f>
        <v>35000</v>
      </c>
      <c r="H17" s="155">
        <f t="shared" si="3"/>
        <v>35000</v>
      </c>
      <c r="I17" s="155">
        <f t="shared" si="3"/>
        <v>24000</v>
      </c>
      <c r="J17" s="155">
        <f t="shared" si="3"/>
        <v>24000</v>
      </c>
      <c r="K17" s="155">
        <f t="shared" si="3"/>
        <v>24000</v>
      </c>
      <c r="L17" s="155">
        <f t="shared" si="3"/>
        <v>24000</v>
      </c>
      <c r="M17" s="155">
        <f t="shared" si="3"/>
        <v>24000</v>
      </c>
      <c r="N17" s="155">
        <f t="shared" si="3"/>
        <v>24000</v>
      </c>
      <c r="O17" s="155">
        <f t="shared" si="3"/>
        <v>24000</v>
      </c>
      <c r="P17" s="155">
        <f t="shared" si="3"/>
        <v>24000</v>
      </c>
      <c r="Q17" s="155">
        <f t="shared" si="3"/>
        <v>24000</v>
      </c>
      <c r="R17" s="155">
        <f t="shared" si="3"/>
        <v>24000</v>
      </c>
      <c r="S17" s="154">
        <f t="shared" si="3"/>
        <v>310000</v>
      </c>
    </row>
    <row r="18" spans="1:19">
      <c r="A18" s="146"/>
      <c r="B18" s="146" t="s">
        <v>233</v>
      </c>
      <c r="C18" s="146" t="s">
        <v>251</v>
      </c>
      <c r="D18" s="146" t="s">
        <v>252</v>
      </c>
      <c r="E18" s="146" t="s">
        <v>253</v>
      </c>
      <c r="F18" s="146" t="s">
        <v>254</v>
      </c>
      <c r="G18" s="151">
        <v>35000</v>
      </c>
      <c r="H18" s="151">
        <v>35000</v>
      </c>
      <c r="I18" s="151">
        <v>24000</v>
      </c>
      <c r="J18" s="151">
        <v>24000</v>
      </c>
      <c r="K18" s="151">
        <v>24000</v>
      </c>
      <c r="L18" s="151">
        <v>24000</v>
      </c>
      <c r="M18" s="151">
        <v>24000</v>
      </c>
      <c r="N18" s="151">
        <v>24000</v>
      </c>
      <c r="O18" s="151">
        <v>24000</v>
      </c>
      <c r="P18" s="151">
        <v>24000</v>
      </c>
      <c r="Q18" s="151">
        <v>24000</v>
      </c>
      <c r="R18" s="151">
        <v>24000</v>
      </c>
      <c r="S18" s="150">
        <f>SUM(G18:R18)</f>
        <v>310000</v>
      </c>
    </row>
    <row r="19" spans="1:19">
      <c r="A19" s="149" t="s">
        <v>107</v>
      </c>
      <c r="B19" s="149" t="s">
        <v>233</v>
      </c>
      <c r="C19" s="148" t="s">
        <v>184</v>
      </c>
      <c r="D19" s="148"/>
      <c r="E19" s="148" t="s">
        <v>184</v>
      </c>
      <c r="F19" s="148" t="s">
        <v>184</v>
      </c>
      <c r="G19" s="147">
        <f t="shared" ref="G19:S19" si="4">SUM(G20:G22)</f>
        <v>0</v>
      </c>
      <c r="H19" s="147">
        <f t="shared" si="4"/>
        <v>0</v>
      </c>
      <c r="I19" s="147">
        <f t="shared" si="4"/>
        <v>0</v>
      </c>
      <c r="J19" s="147">
        <f t="shared" si="4"/>
        <v>0</v>
      </c>
      <c r="K19" s="147">
        <f t="shared" si="4"/>
        <v>10000</v>
      </c>
      <c r="L19" s="147">
        <f t="shared" si="4"/>
        <v>0</v>
      </c>
      <c r="M19" s="147">
        <f t="shared" si="4"/>
        <v>0</v>
      </c>
      <c r="N19" s="147">
        <f t="shared" si="4"/>
        <v>0</v>
      </c>
      <c r="O19" s="147">
        <f t="shared" si="4"/>
        <v>10000</v>
      </c>
      <c r="P19" s="147">
        <f t="shared" si="4"/>
        <v>0</v>
      </c>
      <c r="Q19" s="147">
        <f t="shared" si="4"/>
        <v>0</v>
      </c>
      <c r="R19" s="147">
        <f t="shared" si="4"/>
        <v>7000</v>
      </c>
      <c r="S19" s="147">
        <f t="shared" si="4"/>
        <v>27000</v>
      </c>
    </row>
    <row r="20" spans="1:19">
      <c r="A20" s="146"/>
      <c r="B20" s="146" t="s">
        <v>233</v>
      </c>
      <c r="C20" s="144" t="s">
        <v>251</v>
      </c>
      <c r="D20" s="144" t="s">
        <v>255</v>
      </c>
      <c r="E20" s="144" t="s">
        <v>256</v>
      </c>
      <c r="F20" s="153" t="s">
        <v>257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7">
        <f>SUM(G20:R20)</f>
        <v>0</v>
      </c>
    </row>
    <row r="21" spans="1:19">
      <c r="A21" s="146"/>
      <c r="B21" s="146"/>
      <c r="C21" s="144" t="s">
        <v>251</v>
      </c>
      <c r="D21" s="144" t="s">
        <v>255</v>
      </c>
      <c r="E21" s="144" t="s">
        <v>256</v>
      </c>
      <c r="F21" s="153" t="s">
        <v>258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7">
        <f>SUM(G21:R21)</f>
        <v>0</v>
      </c>
    </row>
    <row r="22" spans="1:19">
      <c r="A22" s="146"/>
      <c r="B22" s="146"/>
      <c r="C22" s="144" t="s">
        <v>251</v>
      </c>
      <c r="D22" s="144" t="s">
        <v>255</v>
      </c>
      <c r="E22" s="144" t="s">
        <v>259</v>
      </c>
      <c r="F22" s="144" t="s">
        <v>260</v>
      </c>
      <c r="G22" s="142">
        <v>0</v>
      </c>
      <c r="H22" s="142">
        <v>0</v>
      </c>
      <c r="I22" s="142">
        <v>0</v>
      </c>
      <c r="J22" s="142">
        <v>0</v>
      </c>
      <c r="K22" s="142">
        <v>10000</v>
      </c>
      <c r="L22" s="142">
        <v>0</v>
      </c>
      <c r="M22" s="142">
        <v>0</v>
      </c>
      <c r="N22" s="142">
        <v>0</v>
      </c>
      <c r="O22" s="142">
        <v>10000</v>
      </c>
      <c r="P22" s="142">
        <v>0</v>
      </c>
      <c r="Q22" s="142">
        <v>0</v>
      </c>
      <c r="R22" s="142">
        <v>7000</v>
      </c>
      <c r="S22" s="147">
        <f>SUM(G22:R22)</f>
        <v>27000</v>
      </c>
    </row>
    <row r="23" spans="1:19">
      <c r="A23" s="149" t="s">
        <v>120</v>
      </c>
      <c r="B23" s="149" t="s">
        <v>233</v>
      </c>
      <c r="C23" s="148" t="s">
        <v>184</v>
      </c>
      <c r="D23" s="148"/>
      <c r="E23" s="148" t="s">
        <v>184</v>
      </c>
      <c r="F23" s="148" t="s">
        <v>184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</row>
    <row r="24" spans="1:19">
      <c r="A24" s="146"/>
      <c r="B24" s="146" t="s">
        <v>233</v>
      </c>
      <c r="C24" s="144" t="s">
        <v>251</v>
      </c>
      <c r="D24" s="144" t="s">
        <v>261</v>
      </c>
      <c r="E24" s="144" t="s">
        <v>262</v>
      </c>
      <c r="F24" s="144" t="s">
        <v>263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7">
        <v>0</v>
      </c>
    </row>
    <row r="25" spans="1:19">
      <c r="A25" s="149" t="s">
        <v>264</v>
      </c>
      <c r="B25" s="149" t="s">
        <v>233</v>
      </c>
      <c r="C25" s="148" t="s">
        <v>184</v>
      </c>
      <c r="D25" s="148"/>
      <c r="E25" s="148" t="s">
        <v>184</v>
      </c>
      <c r="F25" s="148" t="s">
        <v>184</v>
      </c>
      <c r="G25" s="147">
        <f t="shared" ref="G25:S25" si="5">SUM(G26:G26)</f>
        <v>0</v>
      </c>
      <c r="H25" s="147">
        <f t="shared" si="5"/>
        <v>0</v>
      </c>
      <c r="I25" s="147">
        <f t="shared" si="5"/>
        <v>0</v>
      </c>
      <c r="J25" s="147">
        <f t="shared" si="5"/>
        <v>0</v>
      </c>
      <c r="K25" s="147">
        <f t="shared" si="5"/>
        <v>0</v>
      </c>
      <c r="L25" s="147">
        <f t="shared" si="5"/>
        <v>0</v>
      </c>
      <c r="M25" s="147">
        <f t="shared" si="5"/>
        <v>15000</v>
      </c>
      <c r="N25" s="147">
        <f t="shared" si="5"/>
        <v>0</v>
      </c>
      <c r="O25" s="147">
        <f t="shared" si="5"/>
        <v>0</v>
      </c>
      <c r="P25" s="147">
        <f t="shared" si="5"/>
        <v>11000</v>
      </c>
      <c r="Q25" s="147">
        <f t="shared" si="5"/>
        <v>0</v>
      </c>
      <c r="R25" s="147">
        <f t="shared" si="5"/>
        <v>0</v>
      </c>
      <c r="S25" s="147">
        <f t="shared" si="5"/>
        <v>26000</v>
      </c>
    </row>
    <row r="26" spans="1:19">
      <c r="A26" s="146"/>
      <c r="B26" s="146" t="s">
        <v>233</v>
      </c>
      <c r="C26" s="146" t="s">
        <v>251</v>
      </c>
      <c r="D26" s="146" t="s">
        <v>265</v>
      </c>
      <c r="E26" s="146" t="s">
        <v>266</v>
      </c>
      <c r="F26" s="146" t="s">
        <v>267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15000</v>
      </c>
      <c r="N26" s="152">
        <v>0</v>
      </c>
      <c r="O26" s="152">
        <v>0</v>
      </c>
      <c r="P26" s="151">
        <v>11000</v>
      </c>
      <c r="Q26" s="152">
        <v>0</v>
      </c>
      <c r="R26" s="151">
        <v>0</v>
      </c>
      <c r="S26" s="150">
        <f>SUM(G26:R26)</f>
        <v>26000</v>
      </c>
    </row>
    <row r="27" spans="1:19">
      <c r="A27" s="149" t="s">
        <v>94</v>
      </c>
      <c r="B27" s="149" t="s">
        <v>233</v>
      </c>
      <c r="C27" s="148" t="s">
        <v>184</v>
      </c>
      <c r="D27" s="148"/>
      <c r="E27" s="148" t="s">
        <v>184</v>
      </c>
      <c r="F27" s="148" t="s">
        <v>184</v>
      </c>
      <c r="G27" s="147">
        <f t="shared" ref="G27:R27" si="6">SUM(G28:G30)</f>
        <v>20000</v>
      </c>
      <c r="H27" s="147">
        <f t="shared" si="6"/>
        <v>30000</v>
      </c>
      <c r="I27" s="147">
        <f t="shared" si="6"/>
        <v>40000</v>
      </c>
      <c r="J27" s="147">
        <f t="shared" si="6"/>
        <v>30000</v>
      </c>
      <c r="K27" s="147">
        <f t="shared" si="6"/>
        <v>40000</v>
      </c>
      <c r="L27" s="147">
        <f t="shared" si="6"/>
        <v>30000</v>
      </c>
      <c r="M27" s="147">
        <f t="shared" si="6"/>
        <v>40000</v>
      </c>
      <c r="N27" s="147">
        <f t="shared" si="6"/>
        <v>30000</v>
      </c>
      <c r="O27" s="147">
        <f t="shared" si="6"/>
        <v>40000</v>
      </c>
      <c r="P27" s="147">
        <f t="shared" si="6"/>
        <v>40000</v>
      </c>
      <c r="Q27" s="147">
        <f t="shared" si="6"/>
        <v>40000</v>
      </c>
      <c r="R27" s="147">
        <f t="shared" si="6"/>
        <v>30000</v>
      </c>
      <c r="S27" s="147">
        <f>SUM(G27:R27)</f>
        <v>410000</v>
      </c>
    </row>
    <row r="28" spans="1:19">
      <c r="A28" s="146"/>
      <c r="B28" s="146" t="s">
        <v>233</v>
      </c>
      <c r="C28" s="144" t="s">
        <v>234</v>
      </c>
      <c r="D28" s="144" t="s">
        <v>268</v>
      </c>
      <c r="E28" s="145" t="s">
        <v>269</v>
      </c>
      <c r="F28" s="145" t="s">
        <v>270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10000</v>
      </c>
      <c r="Q28" s="142">
        <v>0</v>
      </c>
      <c r="R28" s="142">
        <v>0</v>
      </c>
      <c r="S28" s="140">
        <f>SUM(G28:R28)</f>
        <v>10000</v>
      </c>
    </row>
    <row r="29" spans="1:19">
      <c r="C29" s="144" t="s">
        <v>234</v>
      </c>
      <c r="D29" s="144" t="s">
        <v>268</v>
      </c>
      <c r="E29" s="143" t="s">
        <v>271</v>
      </c>
      <c r="F29" s="143" t="s">
        <v>272</v>
      </c>
      <c r="G29" s="142">
        <v>0</v>
      </c>
      <c r="H29" s="142">
        <v>0</v>
      </c>
      <c r="I29" s="142">
        <v>10000</v>
      </c>
      <c r="J29" s="142">
        <v>0</v>
      </c>
      <c r="K29" s="142">
        <v>10000</v>
      </c>
      <c r="L29" s="142">
        <v>0</v>
      </c>
      <c r="M29" s="142">
        <v>10000</v>
      </c>
      <c r="N29" s="142">
        <v>0</v>
      </c>
      <c r="O29" s="142">
        <v>10000</v>
      </c>
      <c r="P29" s="142">
        <v>0</v>
      </c>
      <c r="Q29" s="142">
        <v>10000</v>
      </c>
      <c r="R29" s="142">
        <v>0</v>
      </c>
      <c r="S29" s="140">
        <f>SUM(G29:R29)</f>
        <v>50000</v>
      </c>
    </row>
    <row r="30" spans="1:19">
      <c r="C30" s="144" t="s">
        <v>273</v>
      </c>
      <c r="D30" s="143" t="s">
        <v>274</v>
      </c>
      <c r="E30" s="143" t="s">
        <v>275</v>
      </c>
      <c r="F30" s="143" t="s">
        <v>276</v>
      </c>
      <c r="G30" s="142">
        <v>20000</v>
      </c>
      <c r="H30" s="141">
        <v>30000</v>
      </c>
      <c r="I30" s="141">
        <v>30000</v>
      </c>
      <c r="J30" s="141">
        <v>30000</v>
      </c>
      <c r="K30" s="141">
        <v>30000</v>
      </c>
      <c r="L30" s="141">
        <v>30000</v>
      </c>
      <c r="M30" s="141">
        <v>30000</v>
      </c>
      <c r="N30" s="141">
        <v>30000</v>
      </c>
      <c r="O30" s="141">
        <v>30000</v>
      </c>
      <c r="P30" s="141">
        <v>30000</v>
      </c>
      <c r="Q30" s="141">
        <v>30000</v>
      </c>
      <c r="R30" s="141">
        <v>30000</v>
      </c>
      <c r="S30" s="140">
        <f>SUM(G30:R30)</f>
        <v>350000</v>
      </c>
    </row>
    <row r="31" spans="1:19"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</row>
    <row r="32" spans="1:19"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</row>
    <row r="33" spans="7:19"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00F8D-8D28-43E0-BB35-4844B51F54C5}">
  <sheetPr codeName="Sheet4"/>
  <dimension ref="A1:AI57"/>
  <sheetViews>
    <sheetView zoomScale="85" zoomScaleNormal="85" workbookViewId="0">
      <pane xSplit="9" ySplit="3" topLeftCell="U4" activePane="bottomRight" state="frozenSplit"/>
      <selection pane="bottomRight" activeCell="AA38" sqref="AA38"/>
      <selection pane="bottomLeft" activeCell="A3" sqref="A3"/>
      <selection pane="topRight" activeCell="J1" sqref="J1"/>
    </sheetView>
  </sheetViews>
  <sheetFormatPr defaultRowHeight="14.45" outlineLevelCol="1"/>
  <cols>
    <col min="1" max="1" width="38.140625" style="9" bestFit="1" customWidth="1"/>
    <col min="2" max="8" width="3" style="9" customWidth="1"/>
    <col min="9" max="9" width="38.85546875" style="9" customWidth="1"/>
    <col min="10" max="13" width="14.7109375" customWidth="1" outlineLevel="1"/>
    <col min="14" max="14" width="14.7109375" customWidth="1" outlineLevel="1" collapsed="1"/>
    <col min="15" max="25" width="14.7109375" customWidth="1" outlineLevel="1"/>
    <col min="26" max="33" width="14.7109375" customWidth="1"/>
    <col min="34" max="36" width="9.140625" customWidth="1"/>
  </cols>
  <sheetData>
    <row r="1" spans="1:35">
      <c r="J1" s="41" t="s">
        <v>2</v>
      </c>
      <c r="K1" s="42"/>
      <c r="L1" s="42"/>
      <c r="M1" s="43"/>
      <c r="N1" s="56" t="s">
        <v>3</v>
      </c>
      <c r="O1" s="57"/>
      <c r="P1" s="57"/>
      <c r="Q1" s="57"/>
      <c r="R1" s="57"/>
      <c r="S1" s="57"/>
      <c r="T1" s="57"/>
      <c r="U1" s="57"/>
      <c r="V1" s="77"/>
      <c r="W1" s="77"/>
      <c r="X1" s="77"/>
      <c r="Y1" s="78"/>
      <c r="Z1" s="65" t="s">
        <v>4</v>
      </c>
      <c r="AA1" s="66"/>
      <c r="AB1" s="66"/>
      <c r="AC1" s="66"/>
      <c r="AD1" s="66"/>
      <c r="AE1" s="66"/>
      <c r="AF1" s="66"/>
      <c r="AG1" s="67"/>
    </row>
    <row r="2" spans="1:35" ht="15" thickBot="1">
      <c r="J2" s="83" t="s">
        <v>58</v>
      </c>
      <c r="K2" s="84" t="s">
        <v>59</v>
      </c>
      <c r="L2" s="84" t="s">
        <v>60</v>
      </c>
      <c r="M2" s="85" t="s">
        <v>61</v>
      </c>
      <c r="N2" s="79" t="s">
        <v>10</v>
      </c>
      <c r="O2" s="80" t="s">
        <v>62</v>
      </c>
      <c r="P2" s="80" t="s">
        <v>63</v>
      </c>
      <c r="Q2" s="80" t="s">
        <v>64</v>
      </c>
      <c r="R2" s="80" t="s">
        <v>65</v>
      </c>
      <c r="S2" s="80" t="s">
        <v>66</v>
      </c>
      <c r="T2" s="80" t="s">
        <v>67</v>
      </c>
      <c r="U2" s="80" t="s">
        <v>68</v>
      </c>
      <c r="V2" s="81" t="s">
        <v>58</v>
      </c>
      <c r="W2" s="81" t="s">
        <v>59</v>
      </c>
      <c r="X2" s="81" t="s">
        <v>60</v>
      </c>
      <c r="Y2" s="82" t="s">
        <v>61</v>
      </c>
      <c r="Z2" s="68" t="s">
        <v>10</v>
      </c>
      <c r="AA2" s="69" t="s">
        <v>62</v>
      </c>
      <c r="AB2" s="69" t="s">
        <v>63</v>
      </c>
      <c r="AC2" s="69" t="s">
        <v>64</v>
      </c>
      <c r="AD2" s="69" t="s">
        <v>65</v>
      </c>
      <c r="AE2" s="69" t="s">
        <v>66</v>
      </c>
      <c r="AF2" s="69" t="s">
        <v>67</v>
      </c>
      <c r="AG2" s="70" t="s">
        <v>68</v>
      </c>
    </row>
    <row r="3" spans="1:35" s="8" customFormat="1" ht="15.6" thickTop="1" thickBot="1">
      <c r="A3" s="6" t="s">
        <v>69</v>
      </c>
      <c r="B3" s="6"/>
      <c r="C3" s="6"/>
      <c r="E3" s="6"/>
      <c r="F3" s="6"/>
      <c r="G3" s="6"/>
      <c r="H3" s="6"/>
      <c r="I3" s="6"/>
      <c r="J3" s="71" t="s">
        <v>70</v>
      </c>
      <c r="K3" s="7" t="s">
        <v>71</v>
      </c>
      <c r="L3" s="7" t="s">
        <v>72</v>
      </c>
      <c r="M3" s="72" t="s">
        <v>73</v>
      </c>
      <c r="N3" s="71" t="s">
        <v>74</v>
      </c>
      <c r="O3" s="7" t="s">
        <v>75</v>
      </c>
      <c r="P3" s="7" t="s">
        <v>76</v>
      </c>
      <c r="Q3" s="7" t="s">
        <v>77</v>
      </c>
      <c r="R3" s="7" t="s">
        <v>78</v>
      </c>
      <c r="S3" s="7" t="s">
        <v>79</v>
      </c>
      <c r="T3" s="7" t="s">
        <v>80</v>
      </c>
      <c r="U3" s="7" t="s">
        <v>81</v>
      </c>
      <c r="V3" s="7" t="s">
        <v>70</v>
      </c>
      <c r="W3" s="7" t="s">
        <v>71</v>
      </c>
      <c r="X3" s="7" t="s">
        <v>72</v>
      </c>
      <c r="Y3" s="72" t="s">
        <v>73</v>
      </c>
      <c r="Z3" s="71" t="s">
        <v>74</v>
      </c>
      <c r="AA3" s="7" t="s">
        <v>75</v>
      </c>
      <c r="AB3" s="7" t="s">
        <v>76</v>
      </c>
      <c r="AC3" s="7" t="s">
        <v>77</v>
      </c>
      <c r="AD3" s="7" t="s">
        <v>78</v>
      </c>
      <c r="AE3" s="7" t="s">
        <v>79</v>
      </c>
      <c r="AF3" s="7" t="s">
        <v>80</v>
      </c>
      <c r="AG3" s="72" t="s">
        <v>81</v>
      </c>
    </row>
    <row r="4" spans="1:35" ht="15" thickTop="1">
      <c r="A4" s="1"/>
      <c r="B4" s="1"/>
      <c r="C4" s="1"/>
      <c r="D4" s="1"/>
      <c r="E4" s="1" t="s">
        <v>82</v>
      </c>
      <c r="F4" s="1"/>
      <c r="G4" s="1"/>
      <c r="H4" s="1"/>
      <c r="I4" s="1"/>
      <c r="J4" s="73"/>
      <c r="K4" s="4"/>
      <c r="L4" s="4"/>
      <c r="M4" s="74"/>
      <c r="N4" s="73"/>
      <c r="O4" s="4"/>
      <c r="P4" s="4"/>
      <c r="Q4" s="4"/>
      <c r="R4" s="4"/>
      <c r="S4" s="4"/>
      <c r="T4" s="4"/>
      <c r="U4" s="4"/>
      <c r="V4" s="4"/>
      <c r="W4" s="4"/>
      <c r="X4" s="4"/>
      <c r="Y4" s="74"/>
      <c r="Z4" s="73"/>
      <c r="AA4" s="4"/>
      <c r="AB4" s="4"/>
      <c r="AC4" s="4"/>
      <c r="AD4" s="4"/>
      <c r="AE4" s="4"/>
      <c r="AF4" s="4"/>
      <c r="AG4" s="74"/>
    </row>
    <row r="5" spans="1:35">
      <c r="A5" s="1"/>
      <c r="B5" s="1"/>
      <c r="C5" s="1"/>
      <c r="D5" s="1"/>
      <c r="E5" s="1"/>
      <c r="F5" s="1" t="s">
        <v>83</v>
      </c>
      <c r="G5" s="1"/>
      <c r="H5" s="1"/>
      <c r="I5" s="1"/>
      <c r="J5" s="73"/>
      <c r="K5" s="4"/>
      <c r="L5" s="4"/>
      <c r="M5" s="74"/>
      <c r="N5" s="73"/>
      <c r="O5" s="4"/>
      <c r="P5" s="4"/>
      <c r="Q5" s="4" t="e">
        <f>Q7*0.05</f>
        <v>#REF!</v>
      </c>
      <c r="R5" s="4" t="e">
        <f t="shared" ref="R5:Y5" si="0">R7*0.05</f>
        <v>#REF!</v>
      </c>
      <c r="S5" s="4" t="e">
        <f t="shared" si="0"/>
        <v>#REF!</v>
      </c>
      <c r="T5" s="4" t="e">
        <f t="shared" si="0"/>
        <v>#REF!</v>
      </c>
      <c r="U5" s="4" t="e">
        <f t="shared" si="0"/>
        <v>#REF!</v>
      </c>
      <c r="V5" s="4" t="e">
        <f t="shared" si="0"/>
        <v>#REF!</v>
      </c>
      <c r="W5" s="4" t="e">
        <f t="shared" si="0"/>
        <v>#REF!</v>
      </c>
      <c r="X5" s="4" t="e">
        <f t="shared" si="0"/>
        <v>#REF!</v>
      </c>
      <c r="Y5" s="4" t="e">
        <f t="shared" si="0"/>
        <v>#REF!</v>
      </c>
      <c r="Z5" s="73"/>
      <c r="AA5" s="4"/>
      <c r="AB5" s="4"/>
      <c r="AC5" s="4"/>
      <c r="AD5" s="4"/>
      <c r="AE5" s="4"/>
      <c r="AF5" s="4"/>
      <c r="AG5" s="74"/>
    </row>
    <row r="6" spans="1:35">
      <c r="A6" s="1"/>
      <c r="B6" s="1"/>
      <c r="C6" s="1"/>
      <c r="D6" s="1"/>
      <c r="E6" s="1"/>
      <c r="F6" s="1"/>
      <c r="G6" s="1" t="s">
        <v>84</v>
      </c>
      <c r="H6" s="1"/>
      <c r="I6" s="1"/>
      <c r="J6" s="73" t="e">
        <f>J7*0.1</f>
        <v>#REF!</v>
      </c>
      <c r="K6" s="4" t="e">
        <f t="shared" ref="K6:U6" si="1">K7*0.1</f>
        <v>#REF!</v>
      </c>
      <c r="L6" s="4" t="e">
        <f t="shared" si="1"/>
        <v>#REF!</v>
      </c>
      <c r="M6" s="74" t="e">
        <f t="shared" si="1"/>
        <v>#REF!</v>
      </c>
      <c r="N6" s="73" t="e">
        <f t="shared" si="1"/>
        <v>#REF!</v>
      </c>
      <c r="O6" s="4" t="e">
        <f t="shared" si="1"/>
        <v>#REF!</v>
      </c>
      <c r="P6" s="4" t="e">
        <f t="shared" si="1"/>
        <v>#REF!</v>
      </c>
      <c r="Q6" s="4" t="e">
        <f t="shared" si="1"/>
        <v>#REF!</v>
      </c>
      <c r="R6" s="4" t="e">
        <f t="shared" si="1"/>
        <v>#REF!</v>
      </c>
      <c r="S6" s="4" t="e">
        <f t="shared" si="1"/>
        <v>#REF!</v>
      </c>
      <c r="T6" s="4" t="e">
        <f t="shared" si="1"/>
        <v>#REF!</v>
      </c>
      <c r="U6" s="4" t="e">
        <f t="shared" si="1"/>
        <v>#REF!</v>
      </c>
      <c r="V6" s="4" t="e">
        <f>V7*0.1</f>
        <v>#REF!</v>
      </c>
      <c r="W6" s="4" t="e">
        <f t="shared" ref="W6:AG6" si="2">W7*0.1</f>
        <v>#REF!</v>
      </c>
      <c r="X6" s="4" t="e">
        <f t="shared" si="2"/>
        <v>#REF!</v>
      </c>
      <c r="Y6" s="74" t="e">
        <f t="shared" si="2"/>
        <v>#REF!</v>
      </c>
      <c r="Z6" s="73">
        <f t="shared" si="2"/>
        <v>0</v>
      </c>
      <c r="AA6" s="4">
        <f t="shared" si="2"/>
        <v>0</v>
      </c>
      <c r="AB6" s="4">
        <f t="shared" si="2"/>
        <v>0</v>
      </c>
      <c r="AC6" s="4">
        <f t="shared" si="2"/>
        <v>0</v>
      </c>
      <c r="AD6" s="4">
        <f t="shared" si="2"/>
        <v>0</v>
      </c>
      <c r="AE6" s="4">
        <f t="shared" si="2"/>
        <v>0</v>
      </c>
      <c r="AF6" s="4">
        <f t="shared" si="2"/>
        <v>0</v>
      </c>
      <c r="AG6" s="74">
        <f t="shared" si="2"/>
        <v>0</v>
      </c>
    </row>
    <row r="7" spans="1:35" ht="15" thickBot="1">
      <c r="A7" s="1"/>
      <c r="B7" s="1"/>
      <c r="C7" s="1"/>
      <c r="D7" s="1"/>
      <c r="E7" s="1"/>
      <c r="F7" s="1"/>
      <c r="G7" s="1" t="s">
        <v>85</v>
      </c>
      <c r="H7" s="1"/>
      <c r="I7" s="1"/>
      <c r="J7" s="75" t="e">
        <f>'Staff Budget'!#REF!</f>
        <v>#REF!</v>
      </c>
      <c r="K7" s="5" t="e">
        <f>'Staff Budget'!#REF!</f>
        <v>#REF!</v>
      </c>
      <c r="L7" s="5" t="e">
        <f>'Staff Budget'!#REF!</f>
        <v>#REF!</v>
      </c>
      <c r="M7" s="76" t="e">
        <f>'Staff Budget'!#REF!</f>
        <v>#REF!</v>
      </c>
      <c r="N7" s="75" t="e">
        <f>'Staff Budget'!#REF!</f>
        <v>#REF!</v>
      </c>
      <c r="O7" s="5" t="e">
        <f>'Staff Budget'!#REF!</f>
        <v>#REF!</v>
      </c>
      <c r="P7" s="5" t="e">
        <f>'Staff Budget'!#REF!</f>
        <v>#REF!</v>
      </c>
      <c r="Q7" s="5" t="e">
        <f>'Staff Budget'!#REF!</f>
        <v>#REF!</v>
      </c>
      <c r="R7" s="5" t="e">
        <f>'Staff Budget'!#REF!</f>
        <v>#REF!</v>
      </c>
      <c r="S7" s="5" t="e">
        <f>'Staff Budget'!#REF!</f>
        <v>#REF!</v>
      </c>
      <c r="T7" s="5" t="e">
        <f>'Staff Budget'!#REF!</f>
        <v>#REF!</v>
      </c>
      <c r="U7" s="5" t="e">
        <f>'Staff Budget'!#REF!</f>
        <v>#REF!</v>
      </c>
      <c r="V7" s="5" t="e">
        <f>'Staff Budget'!#REF!</f>
        <v>#REF!</v>
      </c>
      <c r="W7" s="5" t="e">
        <f>'Staff Budget'!#REF!</f>
        <v>#REF!</v>
      </c>
      <c r="X7" s="5" t="e">
        <f>'Staff Budget'!#REF!</f>
        <v>#REF!</v>
      </c>
      <c r="Y7" s="76" t="e">
        <f>'Staff Budget'!#REF!</f>
        <v>#REF!</v>
      </c>
      <c r="Z7" s="75">
        <f>'Staff Budget'!D13</f>
        <v>0</v>
      </c>
      <c r="AA7" s="5">
        <f>'Staff Budget'!E13</f>
        <v>0</v>
      </c>
      <c r="AB7" s="5">
        <f>'Staff Budget'!F13</f>
        <v>0</v>
      </c>
      <c r="AC7" s="5">
        <f>'Staff Budget'!G13</f>
        <v>0</v>
      </c>
      <c r="AD7" s="5">
        <f>'Staff Budget'!H13</f>
        <v>0</v>
      </c>
      <c r="AE7" s="5">
        <f>'Staff Budget'!I13</f>
        <v>0</v>
      </c>
      <c r="AF7" s="5">
        <f>'Staff Budget'!J13</f>
        <v>0</v>
      </c>
      <c r="AG7" s="76">
        <f>'Staff Budget'!K13</f>
        <v>0</v>
      </c>
    </row>
    <row r="8" spans="1:35">
      <c r="A8" s="1"/>
      <c r="B8" s="1"/>
      <c r="C8" s="1"/>
      <c r="D8" s="1"/>
      <c r="E8" s="1"/>
      <c r="F8" s="1" t="s">
        <v>86</v>
      </c>
      <c r="G8" s="1"/>
      <c r="H8" s="1"/>
      <c r="I8" s="1"/>
      <c r="J8" s="73" t="e">
        <f>SUM(J6:J7)</f>
        <v>#REF!</v>
      </c>
      <c r="K8" s="4" t="e">
        <f>SUM(K6:K7)</f>
        <v>#REF!</v>
      </c>
      <c r="L8" s="4" t="e">
        <f t="shared" ref="L8:U8" si="3">ROUND(SUM(L5:L7),5)</f>
        <v>#REF!</v>
      </c>
      <c r="M8" s="74" t="e">
        <f t="shared" si="3"/>
        <v>#REF!</v>
      </c>
      <c r="N8" s="73" t="e">
        <f t="shared" si="3"/>
        <v>#REF!</v>
      </c>
      <c r="O8" s="4" t="e">
        <f t="shared" si="3"/>
        <v>#REF!</v>
      </c>
      <c r="P8" s="4" t="e">
        <f t="shared" si="3"/>
        <v>#REF!</v>
      </c>
      <c r="Q8" s="4" t="e">
        <f t="shared" si="3"/>
        <v>#REF!</v>
      </c>
      <c r="R8" s="4" t="e">
        <f t="shared" si="3"/>
        <v>#REF!</v>
      </c>
      <c r="S8" s="4" t="e">
        <f t="shared" si="3"/>
        <v>#REF!</v>
      </c>
      <c r="T8" s="4" t="e">
        <f t="shared" si="3"/>
        <v>#REF!</v>
      </c>
      <c r="U8" s="4" t="e">
        <f t="shared" si="3"/>
        <v>#REF!</v>
      </c>
      <c r="V8" s="4" t="e">
        <f t="shared" ref="V8:AG8" si="4">ROUND(SUM(V5:V7),5)</f>
        <v>#REF!</v>
      </c>
      <c r="W8" s="4" t="e">
        <f t="shared" si="4"/>
        <v>#REF!</v>
      </c>
      <c r="X8" s="4" t="e">
        <f t="shared" si="4"/>
        <v>#REF!</v>
      </c>
      <c r="Y8" s="74" t="e">
        <f t="shared" si="4"/>
        <v>#REF!</v>
      </c>
      <c r="Z8" s="73">
        <f t="shared" si="4"/>
        <v>0</v>
      </c>
      <c r="AA8" s="4">
        <f t="shared" si="4"/>
        <v>0</v>
      </c>
      <c r="AB8" s="4">
        <f t="shared" si="4"/>
        <v>0</v>
      </c>
      <c r="AC8" s="4">
        <f t="shared" si="4"/>
        <v>0</v>
      </c>
      <c r="AD8" s="4">
        <f t="shared" si="4"/>
        <v>0</v>
      </c>
      <c r="AE8" s="4">
        <f t="shared" si="4"/>
        <v>0</v>
      </c>
      <c r="AF8" s="4">
        <f t="shared" si="4"/>
        <v>0</v>
      </c>
      <c r="AG8" s="74">
        <f t="shared" si="4"/>
        <v>0</v>
      </c>
      <c r="AH8" s="19" t="e">
        <f>#REF!/#REF!</f>
        <v>#REF!</v>
      </c>
      <c r="AI8" s="4" t="s">
        <v>87</v>
      </c>
    </row>
    <row r="9" spans="1:35">
      <c r="A9" s="1"/>
      <c r="B9" s="1"/>
      <c r="C9" s="1"/>
      <c r="D9" s="1"/>
      <c r="E9" s="1"/>
      <c r="F9" s="1" t="s">
        <v>88</v>
      </c>
      <c r="G9" s="1"/>
      <c r="H9" s="1"/>
      <c r="I9" s="1"/>
      <c r="J9" s="73"/>
      <c r="K9" s="4"/>
      <c r="L9" s="4"/>
      <c r="M9" s="74"/>
      <c r="N9" s="73"/>
      <c r="O9" s="4"/>
      <c r="P9" s="4"/>
      <c r="Q9" s="4"/>
      <c r="R9" s="4"/>
      <c r="S9" s="4"/>
      <c r="T9" s="4"/>
      <c r="U9" s="4"/>
      <c r="V9" s="4"/>
      <c r="W9" s="4"/>
      <c r="X9" s="4"/>
      <c r="Y9" s="74"/>
      <c r="Z9" s="73"/>
      <c r="AA9" s="4"/>
      <c r="AB9" s="4"/>
      <c r="AC9" s="4"/>
      <c r="AD9" s="4"/>
      <c r="AE9" s="4"/>
      <c r="AF9" s="4"/>
      <c r="AG9" s="74"/>
    </row>
    <row r="10" spans="1:35" s="91" customFormat="1">
      <c r="A10" s="86" t="s">
        <v>89</v>
      </c>
      <c r="B10" s="86"/>
      <c r="C10" s="86"/>
      <c r="D10" s="87"/>
      <c r="E10" s="86"/>
      <c r="F10" s="86"/>
      <c r="G10" s="86" t="s">
        <v>90</v>
      </c>
      <c r="H10" s="86"/>
      <c r="I10" s="86"/>
      <c r="J10" s="88">
        <v>10000</v>
      </c>
      <c r="K10" s="89">
        <v>10000</v>
      </c>
      <c r="L10" s="89">
        <v>10000</v>
      </c>
      <c r="M10" s="90">
        <v>10000</v>
      </c>
      <c r="N10" s="171">
        <v>10000</v>
      </c>
      <c r="O10" s="172">
        <v>10000</v>
      </c>
      <c r="P10" s="172">
        <v>10000</v>
      </c>
      <c r="Q10" s="172">
        <v>10000</v>
      </c>
      <c r="R10" s="172">
        <v>10000</v>
      </c>
      <c r="S10" s="172">
        <v>10000</v>
      </c>
      <c r="T10" s="172">
        <v>10000</v>
      </c>
      <c r="U10" s="172">
        <v>10000</v>
      </c>
      <c r="V10" s="172">
        <v>15000</v>
      </c>
      <c r="W10" s="172">
        <v>15000</v>
      </c>
      <c r="X10" s="172">
        <v>15000</v>
      </c>
      <c r="Y10" s="173">
        <v>15000</v>
      </c>
      <c r="Z10" s="88">
        <v>15000</v>
      </c>
      <c r="AA10" s="89">
        <v>15000</v>
      </c>
      <c r="AB10" s="89">
        <v>15000</v>
      </c>
      <c r="AC10" s="89">
        <v>15000</v>
      </c>
      <c r="AD10" s="89">
        <v>15000</v>
      </c>
      <c r="AE10" s="89">
        <v>15000</v>
      </c>
      <c r="AF10" s="89">
        <v>15000</v>
      </c>
      <c r="AG10" s="90">
        <v>15000</v>
      </c>
    </row>
    <row r="11" spans="1:35" s="91" customFormat="1" ht="15" thickBot="1">
      <c r="A11" s="86" t="s">
        <v>89</v>
      </c>
      <c r="B11" s="86"/>
      <c r="C11" s="86"/>
      <c r="D11" s="87"/>
      <c r="E11" s="86"/>
      <c r="F11" s="86"/>
      <c r="G11" s="86" t="s">
        <v>91</v>
      </c>
      <c r="H11" s="86"/>
      <c r="I11" s="86"/>
      <c r="J11" s="92">
        <v>15000</v>
      </c>
      <c r="K11" s="93">
        <v>15000</v>
      </c>
      <c r="L11" s="93">
        <v>15000</v>
      </c>
      <c r="M11" s="94">
        <v>15000</v>
      </c>
      <c r="N11" s="171">
        <v>15000</v>
      </c>
      <c r="O11" s="172">
        <v>15000</v>
      </c>
      <c r="P11" s="172">
        <v>15000</v>
      </c>
      <c r="Q11" s="172">
        <v>15000</v>
      </c>
      <c r="R11" s="172">
        <v>15000</v>
      </c>
      <c r="S11" s="172">
        <v>15000</v>
      </c>
      <c r="T11" s="172">
        <v>15000</v>
      </c>
      <c r="U11" s="172">
        <v>15000</v>
      </c>
      <c r="V11" s="172">
        <v>25000</v>
      </c>
      <c r="W11" s="172">
        <v>25000</v>
      </c>
      <c r="X11" s="172">
        <v>25000</v>
      </c>
      <c r="Y11" s="173">
        <v>25000</v>
      </c>
      <c r="Z11" s="92">
        <v>25000</v>
      </c>
      <c r="AA11" s="93">
        <v>25000</v>
      </c>
      <c r="AB11" s="93">
        <v>25000</v>
      </c>
      <c r="AC11" s="93">
        <v>25000</v>
      </c>
      <c r="AD11" s="93">
        <v>25000</v>
      </c>
      <c r="AE11" s="93">
        <v>25000</v>
      </c>
      <c r="AF11" s="93">
        <v>25000</v>
      </c>
      <c r="AG11" s="94">
        <v>25000</v>
      </c>
    </row>
    <row r="12" spans="1:35">
      <c r="A12" s="1"/>
      <c r="B12" s="1"/>
      <c r="C12" s="1"/>
      <c r="D12" s="1"/>
      <c r="E12" s="1"/>
      <c r="F12" s="1" t="s">
        <v>92</v>
      </c>
      <c r="G12" s="1"/>
      <c r="H12" s="1"/>
      <c r="I12" s="1"/>
      <c r="J12" s="73">
        <f t="shared" ref="J12:U12" si="5">SUM(J10:J11)</f>
        <v>25000</v>
      </c>
      <c r="K12" s="4">
        <f t="shared" si="5"/>
        <v>25000</v>
      </c>
      <c r="L12" s="4">
        <f t="shared" si="5"/>
        <v>25000</v>
      </c>
      <c r="M12" s="74">
        <f t="shared" si="5"/>
        <v>25000</v>
      </c>
      <c r="N12" s="73">
        <f t="shared" si="5"/>
        <v>25000</v>
      </c>
      <c r="O12" s="4">
        <f t="shared" si="5"/>
        <v>25000</v>
      </c>
      <c r="P12" s="4">
        <f t="shared" si="5"/>
        <v>25000</v>
      </c>
      <c r="Q12" s="4">
        <f t="shared" si="5"/>
        <v>25000</v>
      </c>
      <c r="R12" s="4">
        <f t="shared" si="5"/>
        <v>25000</v>
      </c>
      <c r="S12" s="4">
        <f t="shared" si="5"/>
        <v>25000</v>
      </c>
      <c r="T12" s="4">
        <f t="shared" si="5"/>
        <v>25000</v>
      </c>
      <c r="U12" s="4">
        <f t="shared" si="5"/>
        <v>25000</v>
      </c>
      <c r="V12" s="4">
        <f t="shared" ref="V12:AG12" si="6">SUM(V10:V11)</f>
        <v>40000</v>
      </c>
      <c r="W12" s="4">
        <f t="shared" si="6"/>
        <v>40000</v>
      </c>
      <c r="X12" s="4">
        <f t="shared" si="6"/>
        <v>40000</v>
      </c>
      <c r="Y12" s="74">
        <f t="shared" si="6"/>
        <v>40000</v>
      </c>
      <c r="Z12" s="73">
        <f t="shared" si="6"/>
        <v>40000</v>
      </c>
      <c r="AA12" s="4">
        <f t="shared" si="6"/>
        <v>40000</v>
      </c>
      <c r="AB12" s="4">
        <f t="shared" si="6"/>
        <v>40000</v>
      </c>
      <c r="AC12" s="4">
        <f t="shared" si="6"/>
        <v>40000</v>
      </c>
      <c r="AD12" s="4">
        <f t="shared" si="6"/>
        <v>40000</v>
      </c>
      <c r="AE12" s="4">
        <f t="shared" si="6"/>
        <v>40000</v>
      </c>
      <c r="AF12" s="4">
        <f t="shared" si="6"/>
        <v>40000</v>
      </c>
      <c r="AG12" s="74">
        <f t="shared" si="6"/>
        <v>40000</v>
      </c>
    </row>
    <row r="13" spans="1:35">
      <c r="A13" s="1"/>
      <c r="B13" s="1"/>
      <c r="C13" s="1"/>
      <c r="D13" s="1"/>
      <c r="E13" s="1"/>
      <c r="F13" s="1" t="s">
        <v>93</v>
      </c>
      <c r="G13" s="1"/>
      <c r="H13" s="1"/>
      <c r="I13" s="1"/>
      <c r="J13" s="73"/>
      <c r="K13" s="4"/>
      <c r="L13" s="4"/>
      <c r="M13" s="74"/>
      <c r="N13" s="73"/>
      <c r="O13" s="4"/>
      <c r="P13" s="4"/>
      <c r="Q13" s="4"/>
      <c r="R13" s="4"/>
      <c r="S13" s="4"/>
      <c r="T13" s="4"/>
      <c r="U13" s="4"/>
      <c r="V13" s="4"/>
      <c r="W13" s="4"/>
      <c r="X13" s="4"/>
      <c r="Y13" s="74"/>
      <c r="Z13" s="73"/>
      <c r="AA13" s="4"/>
      <c r="AB13" s="4"/>
      <c r="AC13" s="4"/>
      <c r="AD13" s="4"/>
      <c r="AE13" s="4"/>
      <c r="AF13" s="4"/>
      <c r="AG13" s="74"/>
    </row>
    <row r="14" spans="1:35" s="91" customFormat="1">
      <c r="A14" s="86" t="s">
        <v>94</v>
      </c>
      <c r="B14" s="86"/>
      <c r="C14" s="86"/>
      <c r="D14" s="87"/>
      <c r="E14" s="86"/>
      <c r="F14" s="86"/>
      <c r="G14" s="86" t="s">
        <v>95</v>
      </c>
      <c r="H14" s="86"/>
      <c r="I14" s="86"/>
      <c r="J14" s="88">
        <v>25000</v>
      </c>
      <c r="K14" s="89">
        <v>25000</v>
      </c>
      <c r="L14" s="89">
        <v>25000</v>
      </c>
      <c r="M14" s="90">
        <v>25000</v>
      </c>
      <c r="N14" s="171">
        <v>25000</v>
      </c>
      <c r="O14" s="172">
        <v>25000</v>
      </c>
      <c r="P14" s="172">
        <v>25000</v>
      </c>
      <c r="Q14" s="172">
        <v>25000</v>
      </c>
      <c r="R14" s="172">
        <v>25000</v>
      </c>
      <c r="S14" s="172">
        <v>25000</v>
      </c>
      <c r="T14" s="172">
        <v>25000</v>
      </c>
      <c r="U14" s="172">
        <v>25000</v>
      </c>
      <c r="V14" s="172">
        <v>25000</v>
      </c>
      <c r="W14" s="172">
        <v>25000</v>
      </c>
      <c r="X14" s="172">
        <v>25000</v>
      </c>
      <c r="Y14" s="173">
        <v>25000</v>
      </c>
      <c r="Z14" s="88">
        <v>25000</v>
      </c>
      <c r="AA14" s="89">
        <v>25000</v>
      </c>
      <c r="AB14" s="89">
        <v>25000</v>
      </c>
      <c r="AC14" s="89">
        <v>25000</v>
      </c>
      <c r="AD14" s="89">
        <v>25000</v>
      </c>
      <c r="AE14" s="89">
        <v>25000</v>
      </c>
      <c r="AF14" s="89">
        <v>25000</v>
      </c>
      <c r="AG14" s="90">
        <v>25000</v>
      </c>
    </row>
    <row r="15" spans="1:35" s="91" customFormat="1">
      <c r="A15" s="86" t="s">
        <v>94</v>
      </c>
      <c r="B15" s="86"/>
      <c r="C15" s="86"/>
      <c r="D15" s="87"/>
      <c r="E15" s="86"/>
      <c r="F15" s="86"/>
      <c r="G15" s="86" t="s">
        <v>96</v>
      </c>
      <c r="H15" s="86"/>
      <c r="I15" s="86"/>
      <c r="J15" s="88">
        <v>10000</v>
      </c>
      <c r="K15" s="89">
        <v>10000</v>
      </c>
      <c r="L15" s="89">
        <v>10000</v>
      </c>
      <c r="M15" s="90">
        <v>10000</v>
      </c>
      <c r="N15" s="171">
        <v>10000</v>
      </c>
      <c r="O15" s="172">
        <v>10000</v>
      </c>
      <c r="P15" s="172">
        <v>10000</v>
      </c>
      <c r="Q15" s="172">
        <v>10000</v>
      </c>
      <c r="R15" s="172">
        <v>10000</v>
      </c>
      <c r="S15" s="172">
        <v>10000</v>
      </c>
      <c r="T15" s="172">
        <v>10000</v>
      </c>
      <c r="U15" s="172">
        <v>10000</v>
      </c>
      <c r="V15" s="172">
        <v>10000</v>
      </c>
      <c r="W15" s="172">
        <v>10000</v>
      </c>
      <c r="X15" s="172">
        <v>10000</v>
      </c>
      <c r="Y15" s="173">
        <v>10000</v>
      </c>
      <c r="Z15" s="88">
        <v>10000</v>
      </c>
      <c r="AA15" s="89">
        <v>10000</v>
      </c>
      <c r="AB15" s="89">
        <v>10000</v>
      </c>
      <c r="AC15" s="89">
        <v>10000</v>
      </c>
      <c r="AD15" s="89">
        <v>10000</v>
      </c>
      <c r="AE15" s="89">
        <v>10000</v>
      </c>
      <c r="AF15" s="89">
        <v>10000</v>
      </c>
      <c r="AG15" s="90">
        <v>10000</v>
      </c>
    </row>
    <row r="16" spans="1:35" s="91" customFormat="1">
      <c r="A16" s="86" t="s">
        <v>94</v>
      </c>
      <c r="B16" s="86"/>
      <c r="C16" s="86"/>
      <c r="D16" s="87"/>
      <c r="E16" s="86"/>
      <c r="F16" s="86"/>
      <c r="G16" s="86" t="s">
        <v>97</v>
      </c>
      <c r="H16" s="86"/>
      <c r="I16" s="86"/>
      <c r="J16" s="88">
        <v>10000</v>
      </c>
      <c r="K16" s="89">
        <v>10000</v>
      </c>
      <c r="L16" s="89">
        <v>10000</v>
      </c>
      <c r="M16" s="90">
        <v>10000</v>
      </c>
      <c r="N16" s="171">
        <v>10000</v>
      </c>
      <c r="O16" s="172">
        <v>10000</v>
      </c>
      <c r="P16" s="172">
        <v>10000</v>
      </c>
      <c r="Q16" s="172">
        <v>10000</v>
      </c>
      <c r="R16" s="172">
        <v>10000</v>
      </c>
      <c r="S16" s="172">
        <v>10000</v>
      </c>
      <c r="T16" s="172">
        <v>10000</v>
      </c>
      <c r="U16" s="172">
        <v>10000</v>
      </c>
      <c r="V16" s="172">
        <v>10000</v>
      </c>
      <c r="W16" s="172">
        <v>10000</v>
      </c>
      <c r="X16" s="172">
        <v>10000</v>
      </c>
      <c r="Y16" s="173">
        <v>10000</v>
      </c>
      <c r="Z16" s="88">
        <v>10000</v>
      </c>
      <c r="AA16" s="89">
        <v>10000</v>
      </c>
      <c r="AB16" s="89">
        <v>10000</v>
      </c>
      <c r="AC16" s="89">
        <v>10000</v>
      </c>
      <c r="AD16" s="89">
        <v>10000</v>
      </c>
      <c r="AE16" s="89">
        <v>10000</v>
      </c>
      <c r="AF16" s="89">
        <v>10000</v>
      </c>
      <c r="AG16" s="90">
        <v>10000</v>
      </c>
    </row>
    <row r="17" spans="1:33" s="91" customFormat="1">
      <c r="A17" s="86" t="s">
        <v>94</v>
      </c>
      <c r="B17" s="86"/>
      <c r="C17" s="86"/>
      <c r="D17" s="87"/>
      <c r="E17" s="86"/>
      <c r="F17" s="86"/>
      <c r="G17" s="86" t="s">
        <v>98</v>
      </c>
      <c r="H17" s="86"/>
      <c r="I17" s="86"/>
      <c r="J17" s="88">
        <v>5000</v>
      </c>
      <c r="K17" s="89">
        <v>5000</v>
      </c>
      <c r="L17" s="89">
        <v>5000</v>
      </c>
      <c r="M17" s="90">
        <v>5000</v>
      </c>
      <c r="N17" s="171">
        <v>5000</v>
      </c>
      <c r="O17" s="172">
        <v>5000</v>
      </c>
      <c r="P17" s="172">
        <v>5000</v>
      </c>
      <c r="Q17" s="172">
        <v>5000</v>
      </c>
      <c r="R17" s="172">
        <v>5000</v>
      </c>
      <c r="S17" s="172">
        <v>5000</v>
      </c>
      <c r="T17" s="172">
        <v>5000</v>
      </c>
      <c r="U17" s="172">
        <v>5000</v>
      </c>
      <c r="V17" s="172">
        <v>7500</v>
      </c>
      <c r="W17" s="172">
        <v>7500</v>
      </c>
      <c r="X17" s="172">
        <v>7500</v>
      </c>
      <c r="Y17" s="173">
        <v>7500</v>
      </c>
      <c r="Z17" s="88">
        <v>7500</v>
      </c>
      <c r="AA17" s="89">
        <v>7500</v>
      </c>
      <c r="AB17" s="89">
        <v>7500</v>
      </c>
      <c r="AC17" s="89">
        <v>7500</v>
      </c>
      <c r="AD17" s="89">
        <v>7500</v>
      </c>
      <c r="AE17" s="89">
        <v>7500</v>
      </c>
      <c r="AF17" s="89">
        <v>7500</v>
      </c>
      <c r="AG17" s="90">
        <v>7500</v>
      </c>
    </row>
    <row r="18" spans="1:33" s="100" customFormat="1" ht="15" thickBot="1">
      <c r="A18" s="99" t="s">
        <v>94</v>
      </c>
      <c r="B18" s="99"/>
      <c r="C18" s="99"/>
      <c r="D18" s="99"/>
      <c r="E18" s="99"/>
      <c r="F18" s="99"/>
      <c r="G18" s="99" t="s">
        <v>99</v>
      </c>
      <c r="H18" s="99"/>
      <c r="I18" s="99"/>
      <c r="J18" s="96">
        <v>7500</v>
      </c>
      <c r="K18" s="97">
        <v>7500</v>
      </c>
      <c r="L18" s="97">
        <v>7500</v>
      </c>
      <c r="M18" s="98">
        <v>7500</v>
      </c>
      <c r="N18" s="174">
        <v>7500</v>
      </c>
      <c r="O18" s="175">
        <v>7500</v>
      </c>
      <c r="P18" s="175">
        <v>7500</v>
      </c>
      <c r="Q18" s="175">
        <v>7500</v>
      </c>
      <c r="R18" s="175">
        <v>7500</v>
      </c>
      <c r="S18" s="175">
        <v>7500</v>
      </c>
      <c r="T18" s="175">
        <v>7500</v>
      </c>
      <c r="U18" s="175">
        <v>7500</v>
      </c>
      <c r="V18" s="175">
        <v>5000</v>
      </c>
      <c r="W18" s="175">
        <v>5000</v>
      </c>
      <c r="X18" s="175">
        <v>5000</v>
      </c>
      <c r="Y18" s="176">
        <v>5000</v>
      </c>
      <c r="Z18" s="96">
        <v>5000</v>
      </c>
      <c r="AA18" s="97">
        <v>5000</v>
      </c>
      <c r="AB18" s="97">
        <v>5000</v>
      </c>
      <c r="AC18" s="97">
        <v>5000</v>
      </c>
      <c r="AD18" s="97">
        <v>5000</v>
      </c>
      <c r="AE18" s="97">
        <v>5000</v>
      </c>
      <c r="AF18" s="97">
        <v>5000</v>
      </c>
      <c r="AG18" s="98">
        <v>5000</v>
      </c>
    </row>
    <row r="19" spans="1:33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73">
        <f>ROUND(SUM(J13:J18),5)</f>
        <v>57500</v>
      </c>
      <c r="K19" s="4">
        <f t="shared" ref="K19:U19" si="7">ROUND(SUM(K13:K18),5)</f>
        <v>57500</v>
      </c>
      <c r="L19" s="4">
        <f t="shared" si="7"/>
        <v>57500</v>
      </c>
      <c r="M19" s="74">
        <f t="shared" si="7"/>
        <v>57500</v>
      </c>
      <c r="N19" s="73">
        <f t="shared" si="7"/>
        <v>57500</v>
      </c>
      <c r="O19" s="4">
        <f t="shared" si="7"/>
        <v>57500</v>
      </c>
      <c r="P19" s="4">
        <f t="shared" si="7"/>
        <v>57500</v>
      </c>
      <c r="Q19" s="4">
        <f t="shared" si="7"/>
        <v>57500</v>
      </c>
      <c r="R19" s="4">
        <f t="shared" si="7"/>
        <v>57500</v>
      </c>
      <c r="S19" s="4">
        <f t="shared" si="7"/>
        <v>57500</v>
      </c>
      <c r="T19" s="4">
        <f t="shared" si="7"/>
        <v>57500</v>
      </c>
      <c r="U19" s="4">
        <f t="shared" si="7"/>
        <v>57500</v>
      </c>
      <c r="V19" s="4">
        <f>ROUND(SUM(V13:V18),5)</f>
        <v>57500</v>
      </c>
      <c r="W19" s="4">
        <f t="shared" ref="W19:AG19" si="8">ROUND(SUM(W13:W18),5)</f>
        <v>57500</v>
      </c>
      <c r="X19" s="4">
        <f t="shared" si="8"/>
        <v>57500</v>
      </c>
      <c r="Y19" s="74">
        <f t="shared" si="8"/>
        <v>57500</v>
      </c>
      <c r="Z19" s="73">
        <f t="shared" si="8"/>
        <v>57500</v>
      </c>
      <c r="AA19" s="4">
        <f t="shared" si="8"/>
        <v>57500</v>
      </c>
      <c r="AB19" s="4">
        <f t="shared" si="8"/>
        <v>57500</v>
      </c>
      <c r="AC19" s="4">
        <f t="shared" si="8"/>
        <v>57500</v>
      </c>
      <c r="AD19" s="4">
        <f t="shared" si="8"/>
        <v>57500</v>
      </c>
      <c r="AE19" s="4">
        <f t="shared" si="8"/>
        <v>57500</v>
      </c>
      <c r="AF19" s="4">
        <f t="shared" si="8"/>
        <v>57500</v>
      </c>
      <c r="AG19" s="74">
        <f t="shared" si="8"/>
        <v>57500</v>
      </c>
    </row>
    <row r="20" spans="1:33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73"/>
      <c r="K20" s="4"/>
      <c r="L20" s="4"/>
      <c r="M20" s="74"/>
      <c r="N20" s="73"/>
      <c r="O20" s="4"/>
      <c r="P20" s="4"/>
      <c r="Q20" s="4"/>
      <c r="R20" s="4"/>
      <c r="S20" s="4"/>
      <c r="T20" s="4"/>
      <c r="U20" s="4"/>
      <c r="V20" s="4"/>
      <c r="W20" s="4"/>
      <c r="X20" s="4"/>
      <c r="Y20" s="74"/>
      <c r="Z20" s="73"/>
      <c r="AA20" s="4"/>
      <c r="AB20" s="4"/>
      <c r="AC20" s="4"/>
      <c r="AD20" s="4"/>
      <c r="AE20" s="4"/>
      <c r="AF20" s="4"/>
      <c r="AG20" s="74"/>
    </row>
    <row r="21" spans="1:33" s="91" customFormat="1">
      <c r="A21" s="86" t="s">
        <v>102</v>
      </c>
      <c r="B21" s="86"/>
      <c r="C21" s="86"/>
      <c r="D21" s="87"/>
      <c r="E21" s="86"/>
      <c r="F21" s="86"/>
      <c r="G21" s="86" t="s">
        <v>103</v>
      </c>
      <c r="H21" s="86"/>
      <c r="I21" s="86"/>
      <c r="J21" s="88">
        <v>2500</v>
      </c>
      <c r="K21" s="89">
        <v>2500</v>
      </c>
      <c r="L21" s="89">
        <v>2500</v>
      </c>
      <c r="M21" s="90">
        <v>2500</v>
      </c>
      <c r="N21" s="171">
        <v>2500</v>
      </c>
      <c r="O21" s="172">
        <v>2500</v>
      </c>
      <c r="P21" s="172">
        <v>2500</v>
      </c>
      <c r="Q21" s="172">
        <v>2500</v>
      </c>
      <c r="R21" s="172">
        <v>2500</v>
      </c>
      <c r="S21" s="172">
        <v>2500</v>
      </c>
      <c r="T21" s="172">
        <v>2500</v>
      </c>
      <c r="U21" s="172">
        <v>2500</v>
      </c>
      <c r="V21" s="172">
        <v>4000</v>
      </c>
      <c r="W21" s="172">
        <v>4000</v>
      </c>
      <c r="X21" s="172">
        <v>4000</v>
      </c>
      <c r="Y21" s="173">
        <v>4000</v>
      </c>
      <c r="Z21" s="88">
        <v>4000</v>
      </c>
      <c r="AA21" s="89">
        <v>4000</v>
      </c>
      <c r="AB21" s="89">
        <v>4000</v>
      </c>
      <c r="AC21" s="89">
        <v>4000</v>
      </c>
      <c r="AD21" s="89">
        <v>4000</v>
      </c>
      <c r="AE21" s="89">
        <v>4000</v>
      </c>
      <c r="AF21" s="89">
        <v>4000</v>
      </c>
      <c r="AG21" s="90">
        <v>4000</v>
      </c>
    </row>
    <row r="22" spans="1:33" s="91" customFormat="1">
      <c r="A22" s="86" t="s">
        <v>102</v>
      </c>
      <c r="B22" s="86"/>
      <c r="C22" s="86"/>
      <c r="D22" s="87"/>
      <c r="E22" s="86"/>
      <c r="F22" s="86"/>
      <c r="G22" s="86" t="s">
        <v>104</v>
      </c>
      <c r="H22" s="86"/>
      <c r="I22" s="86"/>
      <c r="J22" s="88">
        <v>12500</v>
      </c>
      <c r="K22" s="89">
        <v>12500</v>
      </c>
      <c r="L22" s="89">
        <v>12500</v>
      </c>
      <c r="M22" s="90">
        <v>12500</v>
      </c>
      <c r="N22" s="171">
        <v>12500</v>
      </c>
      <c r="O22" s="172">
        <v>12500</v>
      </c>
      <c r="P22" s="172">
        <v>12500</v>
      </c>
      <c r="Q22" s="172">
        <v>12500</v>
      </c>
      <c r="R22" s="172">
        <v>12500</v>
      </c>
      <c r="S22" s="172">
        <v>12500</v>
      </c>
      <c r="T22" s="172">
        <v>12500</v>
      </c>
      <c r="U22" s="172">
        <v>12500</v>
      </c>
      <c r="V22" s="172">
        <v>25000</v>
      </c>
      <c r="W22" s="172">
        <v>25000</v>
      </c>
      <c r="X22" s="172">
        <v>25000</v>
      </c>
      <c r="Y22" s="173">
        <v>25000</v>
      </c>
      <c r="Z22" s="88">
        <v>25000</v>
      </c>
      <c r="AA22" s="89">
        <v>25000</v>
      </c>
      <c r="AB22" s="89">
        <v>25000</v>
      </c>
      <c r="AC22" s="89">
        <v>25000</v>
      </c>
      <c r="AD22" s="89">
        <v>25000</v>
      </c>
      <c r="AE22" s="89">
        <v>25000</v>
      </c>
      <c r="AF22" s="89">
        <v>25000</v>
      </c>
      <c r="AG22" s="90">
        <v>25000</v>
      </c>
    </row>
    <row r="23" spans="1:33" s="100" customFormat="1" ht="15" thickBot="1">
      <c r="A23" s="99" t="s">
        <v>102</v>
      </c>
      <c r="B23" s="99"/>
      <c r="C23" s="99"/>
      <c r="D23" s="99"/>
      <c r="E23" s="99"/>
      <c r="F23" s="99"/>
      <c r="G23" s="99" t="s">
        <v>105</v>
      </c>
      <c r="H23" s="99"/>
      <c r="I23" s="99"/>
      <c r="J23" s="96">
        <v>10000</v>
      </c>
      <c r="K23" s="97">
        <v>10000</v>
      </c>
      <c r="L23" s="97">
        <v>10000</v>
      </c>
      <c r="M23" s="98">
        <v>10000</v>
      </c>
      <c r="N23" s="171">
        <v>10000</v>
      </c>
      <c r="O23" s="172">
        <v>10000</v>
      </c>
      <c r="P23" s="172">
        <v>10000</v>
      </c>
      <c r="Q23" s="172">
        <v>10000</v>
      </c>
      <c r="R23" s="172">
        <v>10000</v>
      </c>
      <c r="S23" s="172">
        <v>10000</v>
      </c>
      <c r="T23" s="172">
        <v>10000</v>
      </c>
      <c r="U23" s="172">
        <v>10000</v>
      </c>
      <c r="V23" s="172">
        <v>30000</v>
      </c>
      <c r="W23" s="172">
        <v>30000</v>
      </c>
      <c r="X23" s="172">
        <v>30000</v>
      </c>
      <c r="Y23" s="173">
        <v>30000</v>
      </c>
      <c r="Z23" s="96">
        <v>30000</v>
      </c>
      <c r="AA23" s="97">
        <v>30000</v>
      </c>
      <c r="AB23" s="97">
        <v>30000</v>
      </c>
      <c r="AC23" s="97">
        <v>30000</v>
      </c>
      <c r="AD23" s="97">
        <v>30000</v>
      </c>
      <c r="AE23" s="97">
        <v>30000</v>
      </c>
      <c r="AF23" s="97">
        <v>30000</v>
      </c>
      <c r="AG23" s="98">
        <v>30000</v>
      </c>
    </row>
    <row r="24" spans="1:33">
      <c r="A24" s="1"/>
      <c r="B24" s="1"/>
      <c r="C24" s="1"/>
      <c r="D24" s="1"/>
      <c r="E24" s="1"/>
      <c r="F24" s="1" t="s">
        <v>106</v>
      </c>
      <c r="G24" s="1"/>
      <c r="H24" s="1"/>
      <c r="I24" s="1"/>
      <c r="J24" s="73">
        <f>ROUND(SUM(J20:J23),5)</f>
        <v>25000</v>
      </c>
      <c r="K24" s="4">
        <f t="shared" ref="K24:U24" si="9">ROUND(SUM(K20:K23),5)</f>
        <v>25000</v>
      </c>
      <c r="L24" s="4">
        <f t="shared" si="9"/>
        <v>25000</v>
      </c>
      <c r="M24" s="74">
        <f t="shared" si="9"/>
        <v>25000</v>
      </c>
      <c r="N24" s="73">
        <f t="shared" si="9"/>
        <v>25000</v>
      </c>
      <c r="O24" s="4">
        <f t="shared" si="9"/>
        <v>25000</v>
      </c>
      <c r="P24" s="4">
        <f t="shared" si="9"/>
        <v>25000</v>
      </c>
      <c r="Q24" s="4">
        <f t="shared" si="9"/>
        <v>25000</v>
      </c>
      <c r="R24" s="4">
        <f t="shared" si="9"/>
        <v>25000</v>
      </c>
      <c r="S24" s="4">
        <f t="shared" si="9"/>
        <v>25000</v>
      </c>
      <c r="T24" s="4">
        <f t="shared" si="9"/>
        <v>25000</v>
      </c>
      <c r="U24" s="4">
        <f t="shared" si="9"/>
        <v>25000</v>
      </c>
      <c r="V24" s="4">
        <f>ROUND(SUM(V20:V23),5)</f>
        <v>59000</v>
      </c>
      <c r="W24" s="4">
        <f t="shared" ref="W24:AG24" si="10">ROUND(SUM(W20:W23),5)</f>
        <v>59000</v>
      </c>
      <c r="X24" s="4">
        <f t="shared" si="10"/>
        <v>59000</v>
      </c>
      <c r="Y24" s="74">
        <f t="shared" si="10"/>
        <v>59000</v>
      </c>
      <c r="Z24" s="73">
        <f t="shared" si="10"/>
        <v>59000</v>
      </c>
      <c r="AA24" s="4">
        <f t="shared" si="10"/>
        <v>59000</v>
      </c>
      <c r="AB24" s="4">
        <f t="shared" si="10"/>
        <v>59000</v>
      </c>
      <c r="AC24" s="4">
        <f t="shared" si="10"/>
        <v>59000</v>
      </c>
      <c r="AD24" s="4">
        <f t="shared" si="10"/>
        <v>59000</v>
      </c>
      <c r="AE24" s="4">
        <f t="shared" si="10"/>
        <v>59000</v>
      </c>
      <c r="AF24" s="4">
        <f t="shared" si="10"/>
        <v>59000</v>
      </c>
      <c r="AG24" s="74">
        <f t="shared" si="10"/>
        <v>59000</v>
      </c>
    </row>
    <row r="25" spans="1:33" s="91" customFormat="1">
      <c r="A25" s="86" t="s">
        <v>107</v>
      </c>
      <c r="B25" s="86"/>
      <c r="C25" s="86"/>
      <c r="D25" s="87"/>
      <c r="E25" s="86"/>
      <c r="F25" s="86" t="s">
        <v>108</v>
      </c>
      <c r="G25" s="86"/>
      <c r="H25" s="86"/>
      <c r="I25" s="86"/>
      <c r="J25" s="88">
        <v>10000</v>
      </c>
      <c r="K25" s="89">
        <v>10000</v>
      </c>
      <c r="L25" s="89">
        <v>10000</v>
      </c>
      <c r="M25" s="90">
        <v>10000</v>
      </c>
      <c r="N25" s="171">
        <v>10000</v>
      </c>
      <c r="O25" s="172">
        <v>10000</v>
      </c>
      <c r="P25" s="172">
        <v>10000</v>
      </c>
      <c r="Q25" s="172">
        <v>10000</v>
      </c>
      <c r="R25" s="172">
        <v>10000</v>
      </c>
      <c r="S25" s="172">
        <v>10000</v>
      </c>
      <c r="T25" s="172">
        <v>10000</v>
      </c>
      <c r="U25" s="172">
        <v>10000</v>
      </c>
      <c r="V25" s="172">
        <v>25000</v>
      </c>
      <c r="W25" s="172">
        <v>25000</v>
      </c>
      <c r="X25" s="172">
        <v>25000</v>
      </c>
      <c r="Y25" s="173">
        <v>25000</v>
      </c>
      <c r="Z25" s="88">
        <v>25000</v>
      </c>
      <c r="AA25" s="89">
        <v>25000</v>
      </c>
      <c r="AB25" s="89">
        <v>25000</v>
      </c>
      <c r="AC25" s="89">
        <v>25000</v>
      </c>
      <c r="AD25" s="89">
        <v>25000</v>
      </c>
      <c r="AE25" s="89">
        <v>25000</v>
      </c>
      <c r="AF25" s="89">
        <v>25000</v>
      </c>
      <c r="AG25" s="90">
        <v>25000</v>
      </c>
    </row>
    <row r="26" spans="1:33" s="91" customFormat="1">
      <c r="A26" s="86" t="s">
        <v>107</v>
      </c>
      <c r="B26" s="86"/>
      <c r="C26" s="86"/>
      <c r="D26" s="87"/>
      <c r="E26" s="86"/>
      <c r="F26" s="86" t="s">
        <v>109</v>
      </c>
      <c r="G26" s="86"/>
      <c r="H26" s="86"/>
      <c r="I26" s="86"/>
      <c r="J26" s="88">
        <v>1250</v>
      </c>
      <c r="K26" s="89">
        <v>1250</v>
      </c>
      <c r="L26" s="89">
        <v>1250</v>
      </c>
      <c r="M26" s="90">
        <v>1250</v>
      </c>
      <c r="N26" s="171">
        <v>1250</v>
      </c>
      <c r="O26" s="172">
        <v>1250</v>
      </c>
      <c r="P26" s="172">
        <v>1250</v>
      </c>
      <c r="Q26" s="172">
        <v>1250</v>
      </c>
      <c r="R26" s="172">
        <v>1250</v>
      </c>
      <c r="S26" s="172">
        <v>1250</v>
      </c>
      <c r="T26" s="172">
        <v>1250</v>
      </c>
      <c r="U26" s="172">
        <v>1250</v>
      </c>
      <c r="V26" s="172">
        <v>5000</v>
      </c>
      <c r="W26" s="172">
        <v>5000</v>
      </c>
      <c r="X26" s="172">
        <v>5000</v>
      </c>
      <c r="Y26" s="173">
        <v>5000</v>
      </c>
      <c r="Z26" s="88">
        <v>5000</v>
      </c>
      <c r="AA26" s="89">
        <v>5000</v>
      </c>
      <c r="AB26" s="89">
        <v>5000</v>
      </c>
      <c r="AC26" s="89">
        <v>5000</v>
      </c>
      <c r="AD26" s="89">
        <v>5000</v>
      </c>
      <c r="AE26" s="89">
        <v>5000</v>
      </c>
      <c r="AF26" s="89">
        <v>5000</v>
      </c>
      <c r="AG26" s="90">
        <v>5000</v>
      </c>
    </row>
    <row r="27" spans="1:33">
      <c r="A27" s="1"/>
      <c r="B27" s="1"/>
      <c r="C27" s="1"/>
      <c r="D27" s="1"/>
      <c r="E27" s="1"/>
      <c r="F27" s="1" t="s">
        <v>110</v>
      </c>
      <c r="G27" s="1"/>
      <c r="H27" s="1"/>
      <c r="I27" s="1"/>
      <c r="J27" s="73"/>
      <c r="K27" s="4"/>
      <c r="L27" s="4"/>
      <c r="M27" s="74"/>
      <c r="N27" s="73"/>
      <c r="O27" s="4"/>
      <c r="P27" s="4"/>
      <c r="Q27" s="4"/>
      <c r="R27" s="4"/>
      <c r="S27" s="4"/>
      <c r="T27" s="4"/>
      <c r="U27" s="4"/>
      <c r="V27" s="4"/>
      <c r="W27" s="4"/>
      <c r="X27" s="4"/>
      <c r="Y27" s="74"/>
      <c r="Z27" s="73"/>
      <c r="AA27" s="4"/>
      <c r="AB27" s="4"/>
      <c r="AC27" s="4"/>
      <c r="AD27" s="4"/>
      <c r="AE27" s="4"/>
      <c r="AF27" s="4"/>
      <c r="AG27" s="74"/>
    </row>
    <row r="28" spans="1:33" s="91" customFormat="1">
      <c r="A28" s="86" t="s">
        <v>89</v>
      </c>
      <c r="B28" s="86"/>
      <c r="C28" s="86"/>
      <c r="D28" s="87"/>
      <c r="E28" s="86"/>
      <c r="F28" s="86"/>
      <c r="G28" s="86" t="s">
        <v>111</v>
      </c>
      <c r="H28" s="86"/>
      <c r="I28" s="86"/>
      <c r="J28" s="88"/>
      <c r="K28" s="89"/>
      <c r="L28" s="89"/>
      <c r="M28" s="90">
        <v>75000</v>
      </c>
      <c r="N28" s="171"/>
      <c r="O28" s="172"/>
      <c r="P28" s="172"/>
      <c r="Q28" s="172"/>
      <c r="R28" s="172"/>
      <c r="S28" s="172">
        <v>75000</v>
      </c>
      <c r="T28" s="172"/>
      <c r="U28" s="172"/>
      <c r="V28" s="172"/>
      <c r="W28" s="172"/>
      <c r="X28" s="172"/>
      <c r="Y28" s="173">
        <v>125000</v>
      </c>
      <c r="Z28" s="88">
        <v>5000</v>
      </c>
      <c r="AA28" s="89">
        <v>5000</v>
      </c>
      <c r="AB28" s="89">
        <v>5000</v>
      </c>
      <c r="AC28" s="89">
        <v>5000</v>
      </c>
      <c r="AD28" s="89">
        <v>125000</v>
      </c>
      <c r="AE28" s="89">
        <v>5000</v>
      </c>
      <c r="AF28" s="89">
        <v>5000</v>
      </c>
      <c r="AG28" s="90">
        <v>5000</v>
      </c>
    </row>
    <row r="29" spans="1:33" s="100" customFormat="1" ht="15" thickBot="1">
      <c r="A29" s="99" t="s">
        <v>89</v>
      </c>
      <c r="B29" s="99"/>
      <c r="C29" s="99"/>
      <c r="D29" s="99"/>
      <c r="E29" s="99"/>
      <c r="F29" s="99"/>
      <c r="G29" s="99" t="s">
        <v>112</v>
      </c>
      <c r="H29" s="99"/>
      <c r="I29" s="99"/>
      <c r="J29" s="96"/>
      <c r="K29" s="97"/>
      <c r="L29" s="97"/>
      <c r="M29" s="98">
        <v>50000</v>
      </c>
      <c r="N29" s="171">
        <v>10000</v>
      </c>
      <c r="O29" s="172">
        <v>10000</v>
      </c>
      <c r="P29" s="172">
        <v>10000</v>
      </c>
      <c r="Q29" s="172">
        <v>10000</v>
      </c>
      <c r="R29" s="172">
        <v>10000</v>
      </c>
      <c r="S29" s="172">
        <v>50000</v>
      </c>
      <c r="T29" s="172">
        <v>10000</v>
      </c>
      <c r="U29" s="172">
        <v>10000</v>
      </c>
      <c r="V29" s="172">
        <v>10000</v>
      </c>
      <c r="W29" s="172">
        <v>10000</v>
      </c>
      <c r="X29" s="172">
        <v>10000</v>
      </c>
      <c r="Y29" s="173">
        <v>65000</v>
      </c>
      <c r="Z29" s="96">
        <v>10000</v>
      </c>
      <c r="AA29" s="97">
        <v>10000</v>
      </c>
      <c r="AB29" s="97">
        <v>10000</v>
      </c>
      <c r="AC29" s="97">
        <v>10000</v>
      </c>
      <c r="AD29" s="97">
        <v>65000</v>
      </c>
      <c r="AE29" s="97">
        <v>10000</v>
      </c>
      <c r="AF29" s="97">
        <v>10000</v>
      </c>
      <c r="AG29" s="98">
        <v>10000</v>
      </c>
    </row>
    <row r="30" spans="1:33">
      <c r="A30" s="1"/>
      <c r="B30" s="1"/>
      <c r="C30" s="1"/>
      <c r="D30" s="1"/>
      <c r="E30" s="1"/>
      <c r="F30" s="1" t="s">
        <v>113</v>
      </c>
      <c r="G30" s="1"/>
      <c r="H30" s="1"/>
      <c r="I30" s="1"/>
      <c r="J30" s="73">
        <f t="shared" ref="J30:U30" si="11">ROUND(SUM(J28:J29),5)</f>
        <v>0</v>
      </c>
      <c r="K30" s="4">
        <f t="shared" si="11"/>
        <v>0</v>
      </c>
      <c r="L30" s="4">
        <f t="shared" si="11"/>
        <v>0</v>
      </c>
      <c r="M30" s="74">
        <f t="shared" si="11"/>
        <v>125000</v>
      </c>
      <c r="N30" s="73">
        <f t="shared" si="11"/>
        <v>10000</v>
      </c>
      <c r="O30" s="4">
        <f t="shared" si="11"/>
        <v>10000</v>
      </c>
      <c r="P30" s="4">
        <f t="shared" si="11"/>
        <v>10000</v>
      </c>
      <c r="Q30" s="4">
        <f t="shared" si="11"/>
        <v>10000</v>
      </c>
      <c r="R30" s="4">
        <f t="shared" si="11"/>
        <v>10000</v>
      </c>
      <c r="S30" s="4">
        <f t="shared" si="11"/>
        <v>125000</v>
      </c>
      <c r="T30" s="4">
        <f t="shared" si="11"/>
        <v>10000</v>
      </c>
      <c r="U30" s="4">
        <f t="shared" si="11"/>
        <v>10000</v>
      </c>
      <c r="V30" s="4">
        <f t="shared" ref="V30:AG30" si="12">ROUND(SUM(V28:V29),5)</f>
        <v>10000</v>
      </c>
      <c r="W30" s="4">
        <f t="shared" si="12"/>
        <v>10000</v>
      </c>
      <c r="X30" s="4">
        <f t="shared" si="12"/>
        <v>10000</v>
      </c>
      <c r="Y30" s="74">
        <f t="shared" si="12"/>
        <v>190000</v>
      </c>
      <c r="Z30" s="73">
        <f t="shared" si="12"/>
        <v>15000</v>
      </c>
      <c r="AA30" s="4">
        <f t="shared" si="12"/>
        <v>15000</v>
      </c>
      <c r="AB30" s="4">
        <f t="shared" si="12"/>
        <v>15000</v>
      </c>
      <c r="AC30" s="4">
        <f t="shared" si="12"/>
        <v>15000</v>
      </c>
      <c r="AD30" s="4">
        <f t="shared" si="12"/>
        <v>190000</v>
      </c>
      <c r="AE30" s="4">
        <f t="shared" si="12"/>
        <v>15000</v>
      </c>
      <c r="AF30" s="4">
        <f t="shared" si="12"/>
        <v>15000</v>
      </c>
      <c r="AG30" s="74">
        <f t="shared" si="12"/>
        <v>15000</v>
      </c>
    </row>
    <row r="31" spans="1:33">
      <c r="A31" s="1"/>
      <c r="B31" s="1"/>
      <c r="C31" s="1"/>
      <c r="D31" s="1"/>
      <c r="E31" s="1"/>
      <c r="F31" s="1" t="s">
        <v>114</v>
      </c>
      <c r="G31" s="1"/>
      <c r="H31" s="1"/>
      <c r="I31" s="1"/>
      <c r="J31" s="73"/>
      <c r="K31" s="4"/>
      <c r="L31" s="4"/>
      <c r="M31" s="74"/>
      <c r="N31" s="73"/>
      <c r="O31" s="4"/>
      <c r="P31" s="4"/>
      <c r="Q31" s="4"/>
      <c r="R31" s="4"/>
      <c r="S31" s="4"/>
      <c r="T31" s="4"/>
      <c r="U31" s="4"/>
      <c r="V31" s="4"/>
      <c r="W31" s="4"/>
      <c r="X31" s="4"/>
      <c r="Y31" s="74"/>
      <c r="Z31" s="73"/>
      <c r="AA31" s="4"/>
      <c r="AB31" s="4"/>
      <c r="AC31" s="4"/>
      <c r="AD31" s="4"/>
      <c r="AE31" s="4"/>
      <c r="AF31" s="4"/>
      <c r="AG31" s="74"/>
    </row>
    <row r="32" spans="1:33" s="91" customFormat="1">
      <c r="A32" s="86" t="s">
        <v>102</v>
      </c>
      <c r="B32" s="86"/>
      <c r="C32" s="86"/>
      <c r="D32" s="87"/>
      <c r="E32" s="86"/>
      <c r="F32" s="86"/>
      <c r="G32" s="86" t="s">
        <v>115</v>
      </c>
      <c r="H32" s="86"/>
      <c r="I32" s="86"/>
      <c r="J32" s="88"/>
      <c r="K32" s="89"/>
      <c r="L32" s="89"/>
      <c r="M32" s="90">
        <v>7500</v>
      </c>
      <c r="N32" s="171">
        <v>7500</v>
      </c>
      <c r="O32" s="172">
        <v>7500</v>
      </c>
      <c r="P32" s="172">
        <v>7500</v>
      </c>
      <c r="Q32" s="172">
        <v>7500</v>
      </c>
      <c r="R32" s="172">
        <v>7500</v>
      </c>
      <c r="S32" s="172">
        <v>7500</v>
      </c>
      <c r="T32" s="172">
        <v>7500</v>
      </c>
      <c r="U32" s="172">
        <v>7500</v>
      </c>
      <c r="V32" s="172">
        <v>10000</v>
      </c>
      <c r="W32" s="172">
        <v>10000</v>
      </c>
      <c r="X32" s="172">
        <v>10000</v>
      </c>
      <c r="Y32" s="173">
        <v>10000</v>
      </c>
      <c r="Z32" s="88">
        <v>10000</v>
      </c>
      <c r="AA32" s="89">
        <v>10000</v>
      </c>
      <c r="AB32" s="89">
        <v>10000</v>
      </c>
      <c r="AC32" s="89">
        <v>10000</v>
      </c>
      <c r="AD32" s="89">
        <v>10000</v>
      </c>
      <c r="AE32" s="89">
        <v>10000</v>
      </c>
      <c r="AF32" s="89">
        <v>10000</v>
      </c>
      <c r="AG32" s="90">
        <v>10000</v>
      </c>
    </row>
    <row r="33" spans="1:35" s="91" customFormat="1">
      <c r="A33" s="86" t="s">
        <v>102</v>
      </c>
      <c r="B33" s="86"/>
      <c r="C33" s="86"/>
      <c r="D33" s="87"/>
      <c r="E33" s="86"/>
      <c r="F33" s="86"/>
      <c r="G33" s="86" t="s">
        <v>116</v>
      </c>
      <c r="H33" s="86"/>
      <c r="I33" s="86"/>
      <c r="J33" s="88"/>
      <c r="K33" s="89"/>
      <c r="L33" s="89"/>
      <c r="M33" s="90">
        <v>4000</v>
      </c>
      <c r="N33" s="171">
        <v>4000</v>
      </c>
      <c r="O33" s="172">
        <v>4000</v>
      </c>
      <c r="P33" s="172">
        <v>4000</v>
      </c>
      <c r="Q33" s="172">
        <v>4000</v>
      </c>
      <c r="R33" s="172">
        <v>4000</v>
      </c>
      <c r="S33" s="172">
        <v>4000</v>
      </c>
      <c r="T33" s="172">
        <v>4000</v>
      </c>
      <c r="U33" s="172">
        <v>4000</v>
      </c>
      <c r="V33" s="172">
        <v>6000</v>
      </c>
      <c r="W33" s="172">
        <v>6000</v>
      </c>
      <c r="X33" s="172">
        <v>6000</v>
      </c>
      <c r="Y33" s="173">
        <v>6000</v>
      </c>
      <c r="Z33" s="88">
        <v>6000</v>
      </c>
      <c r="AA33" s="89">
        <v>6000</v>
      </c>
      <c r="AB33" s="89">
        <v>6000</v>
      </c>
      <c r="AC33" s="89">
        <v>6000</v>
      </c>
      <c r="AD33" s="89">
        <v>6000</v>
      </c>
      <c r="AE33" s="89">
        <v>6000</v>
      </c>
      <c r="AF33" s="89">
        <v>6000</v>
      </c>
      <c r="AG33" s="90">
        <v>6000</v>
      </c>
    </row>
    <row r="34" spans="1:35" s="100" customFormat="1" ht="15" thickBot="1">
      <c r="A34" s="99" t="s">
        <v>102</v>
      </c>
      <c r="B34" s="99"/>
      <c r="C34" s="99"/>
      <c r="D34" s="99"/>
      <c r="E34" s="99"/>
      <c r="F34" s="99"/>
      <c r="G34" s="99" t="s">
        <v>117</v>
      </c>
      <c r="H34" s="99"/>
      <c r="I34" s="99"/>
      <c r="J34" s="96"/>
      <c r="K34" s="97"/>
      <c r="L34" s="97"/>
      <c r="M34" s="98">
        <v>1500</v>
      </c>
      <c r="N34" s="171">
        <v>1500</v>
      </c>
      <c r="O34" s="172">
        <v>1500</v>
      </c>
      <c r="P34" s="172">
        <v>1500</v>
      </c>
      <c r="Q34" s="172">
        <v>1500</v>
      </c>
      <c r="R34" s="172">
        <v>1500</v>
      </c>
      <c r="S34" s="172">
        <v>1500</v>
      </c>
      <c r="T34" s="172">
        <v>1500</v>
      </c>
      <c r="U34" s="172">
        <v>1500</v>
      </c>
      <c r="V34" s="172">
        <v>3000</v>
      </c>
      <c r="W34" s="172">
        <v>3000</v>
      </c>
      <c r="X34" s="172">
        <v>3000</v>
      </c>
      <c r="Y34" s="173">
        <v>3000</v>
      </c>
      <c r="Z34" s="96">
        <v>3000</v>
      </c>
      <c r="AA34" s="97">
        <v>3000</v>
      </c>
      <c r="AB34" s="97">
        <v>3000</v>
      </c>
      <c r="AC34" s="97">
        <v>3000</v>
      </c>
      <c r="AD34" s="97">
        <v>3000</v>
      </c>
      <c r="AE34" s="97">
        <v>3000</v>
      </c>
      <c r="AF34" s="97">
        <v>3000</v>
      </c>
      <c r="AG34" s="98">
        <v>3000</v>
      </c>
    </row>
    <row r="35" spans="1:35">
      <c r="A35" s="1"/>
      <c r="B35" s="1"/>
      <c r="C35" s="1"/>
      <c r="D35" s="1"/>
      <c r="E35" s="1"/>
      <c r="F35" s="1" t="s">
        <v>118</v>
      </c>
      <c r="G35" s="1"/>
      <c r="H35" s="1"/>
      <c r="I35" s="1"/>
      <c r="J35" s="73">
        <f>ROUND(SUM(J31:J34),5)</f>
        <v>0</v>
      </c>
      <c r="K35" s="4">
        <f t="shared" ref="K35:U35" si="13">ROUND(SUM(K31:K34),5)</f>
        <v>0</v>
      </c>
      <c r="L35" s="4">
        <f t="shared" si="13"/>
        <v>0</v>
      </c>
      <c r="M35" s="74">
        <f t="shared" si="13"/>
        <v>13000</v>
      </c>
      <c r="N35" s="73">
        <f t="shared" si="13"/>
        <v>13000</v>
      </c>
      <c r="O35" s="4">
        <f t="shared" si="13"/>
        <v>13000</v>
      </c>
      <c r="P35" s="4">
        <f t="shared" si="13"/>
        <v>13000</v>
      </c>
      <c r="Q35" s="4">
        <f t="shared" si="13"/>
        <v>13000</v>
      </c>
      <c r="R35" s="4">
        <f t="shared" si="13"/>
        <v>13000</v>
      </c>
      <c r="S35" s="4">
        <f t="shared" si="13"/>
        <v>13000</v>
      </c>
      <c r="T35" s="4">
        <f t="shared" si="13"/>
        <v>13000</v>
      </c>
      <c r="U35" s="4">
        <f t="shared" si="13"/>
        <v>13000</v>
      </c>
      <c r="V35" s="4">
        <f>ROUND(SUM(V31:V34),5)</f>
        <v>19000</v>
      </c>
      <c r="W35" s="4">
        <f t="shared" ref="W35:AG35" si="14">ROUND(SUM(W31:W34),5)</f>
        <v>19000</v>
      </c>
      <c r="X35" s="4">
        <f t="shared" si="14"/>
        <v>19000</v>
      </c>
      <c r="Y35" s="74">
        <f t="shared" si="14"/>
        <v>19000</v>
      </c>
      <c r="Z35" s="73">
        <f t="shared" si="14"/>
        <v>19000</v>
      </c>
      <c r="AA35" s="4">
        <f t="shared" si="14"/>
        <v>19000</v>
      </c>
      <c r="AB35" s="4">
        <f t="shared" si="14"/>
        <v>19000</v>
      </c>
      <c r="AC35" s="4">
        <f t="shared" si="14"/>
        <v>19000</v>
      </c>
      <c r="AD35" s="4">
        <f t="shared" si="14"/>
        <v>19000</v>
      </c>
      <c r="AE35" s="4">
        <f t="shared" si="14"/>
        <v>19000</v>
      </c>
      <c r="AF35" s="4">
        <f t="shared" si="14"/>
        <v>19000</v>
      </c>
      <c r="AG35" s="74">
        <f t="shared" si="14"/>
        <v>19000</v>
      </c>
    </row>
    <row r="36" spans="1:35">
      <c r="A36" s="1"/>
      <c r="B36" s="1"/>
      <c r="C36" s="1"/>
      <c r="D36" s="1"/>
      <c r="E36" s="1"/>
      <c r="F36" s="1" t="s">
        <v>119</v>
      </c>
      <c r="G36" s="1"/>
      <c r="H36" s="1"/>
      <c r="I36" s="1"/>
      <c r="J36" s="73"/>
      <c r="K36" s="4"/>
      <c r="L36" s="4"/>
      <c r="M36" s="74"/>
      <c r="N36" s="73"/>
      <c r="O36" s="4"/>
      <c r="P36" s="4"/>
      <c r="Q36" s="4"/>
      <c r="R36" s="4"/>
      <c r="S36" s="4"/>
      <c r="T36" s="4"/>
      <c r="U36" s="4"/>
      <c r="V36" s="4"/>
      <c r="W36" s="4"/>
      <c r="X36" s="4"/>
      <c r="Y36" s="74"/>
      <c r="Z36" s="73"/>
      <c r="AA36" s="4"/>
      <c r="AB36" s="4"/>
      <c r="AC36" s="4"/>
      <c r="AD36" s="4"/>
      <c r="AE36" s="4"/>
      <c r="AF36" s="4"/>
      <c r="AG36" s="74"/>
    </row>
    <row r="37" spans="1:35" s="91" customFormat="1">
      <c r="A37" s="86" t="s">
        <v>120</v>
      </c>
      <c r="B37" s="86"/>
      <c r="C37" s="86"/>
      <c r="D37" s="87"/>
      <c r="E37" s="86"/>
      <c r="F37" s="86"/>
      <c r="G37" s="86" t="s">
        <v>121</v>
      </c>
      <c r="H37" s="86"/>
      <c r="I37" s="86"/>
      <c r="J37" s="88">
        <v>5000</v>
      </c>
      <c r="K37" s="89">
        <v>5000</v>
      </c>
      <c r="L37" s="89">
        <v>5000</v>
      </c>
      <c r="M37" s="90">
        <v>5000</v>
      </c>
      <c r="N37" s="171">
        <v>5000</v>
      </c>
      <c r="O37" s="172">
        <v>5000</v>
      </c>
      <c r="P37" s="172">
        <v>5000</v>
      </c>
      <c r="Q37" s="172">
        <v>5000</v>
      </c>
      <c r="R37" s="172">
        <v>5000</v>
      </c>
      <c r="S37" s="172">
        <v>5000</v>
      </c>
      <c r="T37" s="172">
        <v>5000</v>
      </c>
      <c r="U37" s="172">
        <v>5000</v>
      </c>
      <c r="V37" s="172">
        <v>10000</v>
      </c>
      <c r="W37" s="172">
        <v>10000</v>
      </c>
      <c r="X37" s="172">
        <v>10000</v>
      </c>
      <c r="Y37" s="173">
        <v>10000</v>
      </c>
      <c r="Z37" s="88">
        <v>10000</v>
      </c>
      <c r="AA37" s="89">
        <v>10000</v>
      </c>
      <c r="AB37" s="89">
        <v>10000</v>
      </c>
      <c r="AC37" s="89">
        <v>10000</v>
      </c>
      <c r="AD37" s="89">
        <v>10000</v>
      </c>
      <c r="AE37" s="89">
        <v>10000</v>
      </c>
      <c r="AF37" s="89">
        <v>10000</v>
      </c>
      <c r="AG37" s="90">
        <v>10000</v>
      </c>
    </row>
    <row r="38" spans="1:35" s="100" customFormat="1" ht="15" thickBot="1">
      <c r="A38" s="99" t="s">
        <v>102</v>
      </c>
      <c r="B38" s="99"/>
      <c r="C38" s="99"/>
      <c r="D38" s="99"/>
      <c r="E38" s="99"/>
      <c r="F38" s="99"/>
      <c r="G38" s="99" t="s">
        <v>122</v>
      </c>
      <c r="H38" s="99"/>
      <c r="I38" s="99"/>
      <c r="J38" s="96">
        <v>2500</v>
      </c>
      <c r="K38" s="97">
        <v>2500</v>
      </c>
      <c r="L38" s="97">
        <v>2500</v>
      </c>
      <c r="M38" s="98">
        <v>2500</v>
      </c>
      <c r="N38" s="171">
        <v>2500</v>
      </c>
      <c r="O38" s="172">
        <v>2500</v>
      </c>
      <c r="P38" s="172">
        <v>2500</v>
      </c>
      <c r="Q38" s="172">
        <v>2500</v>
      </c>
      <c r="R38" s="172">
        <v>2500</v>
      </c>
      <c r="S38" s="172">
        <v>2500</v>
      </c>
      <c r="T38" s="172">
        <v>2500</v>
      </c>
      <c r="U38" s="172">
        <v>2500</v>
      </c>
      <c r="V38" s="172">
        <v>4500</v>
      </c>
      <c r="W38" s="172">
        <v>4500</v>
      </c>
      <c r="X38" s="172">
        <v>4500</v>
      </c>
      <c r="Y38" s="173">
        <v>4500</v>
      </c>
      <c r="Z38" s="96">
        <v>4500</v>
      </c>
      <c r="AA38" s="97">
        <v>4500</v>
      </c>
      <c r="AB38" s="97">
        <v>4500</v>
      </c>
      <c r="AC38" s="97">
        <v>4500</v>
      </c>
      <c r="AD38" s="97">
        <v>4500</v>
      </c>
      <c r="AE38" s="97">
        <v>4500</v>
      </c>
      <c r="AF38" s="97">
        <v>4500</v>
      </c>
      <c r="AG38" s="98">
        <v>4500</v>
      </c>
    </row>
    <row r="39" spans="1:35">
      <c r="A39" s="1"/>
      <c r="B39" s="1"/>
      <c r="C39" s="1"/>
      <c r="D39" s="1"/>
      <c r="E39" s="1"/>
      <c r="F39" s="1" t="s">
        <v>123</v>
      </c>
      <c r="G39" s="1"/>
      <c r="H39" s="1"/>
      <c r="I39" s="1"/>
      <c r="J39" s="73">
        <f>ROUND(SUM(J36:J38),5)</f>
        <v>7500</v>
      </c>
      <c r="K39" s="4">
        <f t="shared" ref="K39:U39" si="15">ROUND(SUM(K36:K38),5)</f>
        <v>7500</v>
      </c>
      <c r="L39" s="4">
        <f t="shared" si="15"/>
        <v>7500</v>
      </c>
      <c r="M39" s="74">
        <f t="shared" si="15"/>
        <v>7500</v>
      </c>
      <c r="N39" s="73">
        <f t="shared" si="15"/>
        <v>7500</v>
      </c>
      <c r="O39" s="4">
        <f t="shared" si="15"/>
        <v>7500</v>
      </c>
      <c r="P39" s="4">
        <f t="shared" si="15"/>
        <v>7500</v>
      </c>
      <c r="Q39" s="4">
        <f t="shared" si="15"/>
        <v>7500</v>
      </c>
      <c r="R39" s="4">
        <f t="shared" si="15"/>
        <v>7500</v>
      </c>
      <c r="S39" s="4">
        <f t="shared" si="15"/>
        <v>7500</v>
      </c>
      <c r="T39" s="4">
        <f t="shared" si="15"/>
        <v>7500</v>
      </c>
      <c r="U39" s="4">
        <f t="shared" si="15"/>
        <v>7500</v>
      </c>
      <c r="V39" s="4">
        <f>ROUND(SUM(V36:V38),5)</f>
        <v>14500</v>
      </c>
      <c r="W39" s="4">
        <f t="shared" ref="W39:AG39" si="16">ROUND(SUM(W36:W38),5)</f>
        <v>14500</v>
      </c>
      <c r="X39" s="4">
        <f t="shared" si="16"/>
        <v>14500</v>
      </c>
      <c r="Y39" s="74">
        <f t="shared" si="16"/>
        <v>14500</v>
      </c>
      <c r="Z39" s="73">
        <f t="shared" si="16"/>
        <v>14500</v>
      </c>
      <c r="AA39" s="4">
        <f t="shared" si="16"/>
        <v>14500</v>
      </c>
      <c r="AB39" s="4">
        <f t="shared" si="16"/>
        <v>14500</v>
      </c>
      <c r="AC39" s="4">
        <f t="shared" si="16"/>
        <v>14500</v>
      </c>
      <c r="AD39" s="4">
        <f t="shared" si="16"/>
        <v>14500</v>
      </c>
      <c r="AE39" s="4">
        <f t="shared" si="16"/>
        <v>14500</v>
      </c>
      <c r="AF39" s="4">
        <f t="shared" si="16"/>
        <v>14500</v>
      </c>
      <c r="AG39" s="74">
        <f t="shared" si="16"/>
        <v>14500</v>
      </c>
    </row>
    <row r="40" spans="1:35" s="91" customFormat="1">
      <c r="A40" s="86" t="s">
        <v>120</v>
      </c>
      <c r="B40" s="86"/>
      <c r="C40" s="86"/>
      <c r="D40" s="87"/>
      <c r="E40" s="86"/>
      <c r="F40" s="86" t="s">
        <v>124</v>
      </c>
      <c r="G40" s="86"/>
      <c r="H40" s="86"/>
      <c r="I40" s="86"/>
      <c r="J40" s="88">
        <v>5000</v>
      </c>
      <c r="K40" s="89">
        <v>5000</v>
      </c>
      <c r="L40" s="89">
        <v>5000</v>
      </c>
      <c r="M40" s="90">
        <v>5000</v>
      </c>
      <c r="N40" s="171">
        <v>5000</v>
      </c>
      <c r="O40" s="172">
        <v>5000</v>
      </c>
      <c r="P40" s="172">
        <v>5000</v>
      </c>
      <c r="Q40" s="172">
        <v>5000</v>
      </c>
      <c r="R40" s="172">
        <v>5000</v>
      </c>
      <c r="S40" s="172">
        <v>5000</v>
      </c>
      <c r="T40" s="172">
        <v>5000</v>
      </c>
      <c r="U40" s="172">
        <v>5000</v>
      </c>
      <c r="V40" s="172">
        <v>10000</v>
      </c>
      <c r="W40" s="172">
        <v>10000</v>
      </c>
      <c r="X40" s="172">
        <v>10000</v>
      </c>
      <c r="Y40" s="173">
        <v>10000</v>
      </c>
      <c r="Z40" s="88">
        <v>10000</v>
      </c>
      <c r="AA40" s="89">
        <v>10000</v>
      </c>
      <c r="AB40" s="89">
        <v>10000</v>
      </c>
      <c r="AC40" s="89">
        <v>10000</v>
      </c>
      <c r="AD40" s="89">
        <v>10000</v>
      </c>
      <c r="AE40" s="89">
        <v>10000</v>
      </c>
      <c r="AF40" s="89">
        <v>10000</v>
      </c>
      <c r="AG40" s="90">
        <v>10000</v>
      </c>
    </row>
    <row r="41" spans="1:35" s="91" customFormat="1">
      <c r="A41" s="86" t="s">
        <v>120</v>
      </c>
      <c r="B41" s="86"/>
      <c r="C41" s="86"/>
      <c r="D41" s="87"/>
      <c r="E41" s="86"/>
      <c r="F41" s="86" t="s">
        <v>125</v>
      </c>
      <c r="G41" s="86"/>
      <c r="H41" s="86"/>
      <c r="I41" s="86"/>
      <c r="J41" s="88"/>
      <c r="K41" s="89"/>
      <c r="L41" s="89"/>
      <c r="M41" s="90">
        <v>5000</v>
      </c>
      <c r="N41" s="171">
        <v>5000</v>
      </c>
      <c r="O41" s="172">
        <v>5000</v>
      </c>
      <c r="P41" s="172">
        <v>5000</v>
      </c>
      <c r="Q41" s="172">
        <v>5000</v>
      </c>
      <c r="R41" s="172">
        <v>5000</v>
      </c>
      <c r="S41" s="172">
        <v>5000</v>
      </c>
      <c r="T41" s="172">
        <v>5000</v>
      </c>
      <c r="U41" s="172">
        <v>5000</v>
      </c>
      <c r="V41" s="172">
        <v>5000</v>
      </c>
      <c r="W41" s="172">
        <v>5000</v>
      </c>
      <c r="X41" s="172">
        <v>5000</v>
      </c>
      <c r="Y41" s="173">
        <v>5000</v>
      </c>
      <c r="Z41" s="88">
        <v>5000</v>
      </c>
      <c r="AA41" s="89">
        <v>5000</v>
      </c>
      <c r="AB41" s="89">
        <v>5000</v>
      </c>
      <c r="AC41" s="89">
        <v>5000</v>
      </c>
      <c r="AD41" s="89">
        <v>5000</v>
      </c>
      <c r="AE41" s="89">
        <v>5000</v>
      </c>
      <c r="AF41" s="89">
        <v>5000</v>
      </c>
      <c r="AG41" s="90">
        <v>5000</v>
      </c>
    </row>
    <row r="42" spans="1:35" s="91" customFormat="1">
      <c r="A42" s="86" t="s">
        <v>120</v>
      </c>
      <c r="B42" s="86"/>
      <c r="C42" s="86"/>
      <c r="D42" s="87"/>
      <c r="E42" s="86"/>
      <c r="F42" s="86" t="s">
        <v>126</v>
      </c>
      <c r="G42" s="86"/>
      <c r="H42" s="86"/>
      <c r="I42" s="86"/>
      <c r="J42" s="88"/>
      <c r="K42" s="89"/>
      <c r="L42" s="89"/>
      <c r="M42" s="90">
        <v>5000</v>
      </c>
      <c r="N42" s="171">
        <v>5000</v>
      </c>
      <c r="O42" s="172">
        <v>5000</v>
      </c>
      <c r="P42" s="172">
        <v>5000</v>
      </c>
      <c r="Q42" s="172">
        <v>5000</v>
      </c>
      <c r="R42" s="172">
        <v>5000</v>
      </c>
      <c r="S42" s="172">
        <v>5000</v>
      </c>
      <c r="T42" s="172">
        <v>5000</v>
      </c>
      <c r="U42" s="172">
        <v>5000</v>
      </c>
      <c r="V42" s="172">
        <v>5000</v>
      </c>
      <c r="W42" s="172">
        <v>5000</v>
      </c>
      <c r="X42" s="172">
        <v>5000</v>
      </c>
      <c r="Y42" s="173">
        <v>5000</v>
      </c>
      <c r="Z42" s="88">
        <v>5000</v>
      </c>
      <c r="AA42" s="89">
        <v>5000</v>
      </c>
      <c r="AB42" s="89">
        <v>5000</v>
      </c>
      <c r="AC42" s="89">
        <v>5000</v>
      </c>
      <c r="AD42" s="89">
        <v>5000</v>
      </c>
      <c r="AE42" s="89">
        <v>5000</v>
      </c>
      <c r="AF42" s="89">
        <v>5000</v>
      </c>
      <c r="AG42" s="90">
        <v>5000</v>
      </c>
    </row>
    <row r="43" spans="1:35" s="91" customFormat="1">
      <c r="A43" s="86" t="s">
        <v>127</v>
      </c>
      <c r="B43" s="86"/>
      <c r="C43" s="86"/>
      <c r="D43" s="87"/>
      <c r="E43" s="86"/>
      <c r="F43" s="86" t="s">
        <v>128</v>
      </c>
      <c r="G43" s="86"/>
      <c r="H43" s="86"/>
      <c r="I43" s="86"/>
      <c r="J43" s="88">
        <v>1000</v>
      </c>
      <c r="K43" s="89">
        <v>1000</v>
      </c>
      <c r="L43" s="89">
        <v>1000</v>
      </c>
      <c r="M43" s="90">
        <v>1000</v>
      </c>
      <c r="N43" s="171">
        <v>1000</v>
      </c>
      <c r="O43" s="172">
        <v>1000</v>
      </c>
      <c r="P43" s="172">
        <v>1000</v>
      </c>
      <c r="Q43" s="172">
        <v>1000</v>
      </c>
      <c r="R43" s="172">
        <v>1000</v>
      </c>
      <c r="S43" s="172">
        <v>1000</v>
      </c>
      <c r="T43" s="172">
        <v>1000</v>
      </c>
      <c r="U43" s="172">
        <v>1000</v>
      </c>
      <c r="V43" s="172">
        <v>5000</v>
      </c>
      <c r="W43" s="172">
        <v>5000</v>
      </c>
      <c r="X43" s="172">
        <v>5000</v>
      </c>
      <c r="Y43" s="173">
        <v>5000</v>
      </c>
      <c r="Z43" s="88">
        <v>5000</v>
      </c>
      <c r="AA43" s="89">
        <v>5000</v>
      </c>
      <c r="AB43" s="89">
        <v>5000</v>
      </c>
      <c r="AC43" s="89">
        <v>5000</v>
      </c>
      <c r="AD43" s="89">
        <v>5000</v>
      </c>
      <c r="AE43" s="89">
        <v>5000</v>
      </c>
      <c r="AF43" s="89">
        <v>5000</v>
      </c>
      <c r="AG43" s="90">
        <v>5000</v>
      </c>
    </row>
    <row r="44" spans="1:35" s="100" customFormat="1" ht="15" thickBot="1">
      <c r="A44" s="99" t="s">
        <v>102</v>
      </c>
      <c r="B44" s="99"/>
      <c r="C44" s="99"/>
      <c r="D44" s="99"/>
      <c r="E44" s="99"/>
      <c r="F44" s="99" t="s">
        <v>129</v>
      </c>
      <c r="G44" s="99"/>
      <c r="H44" s="99"/>
      <c r="I44" s="99"/>
      <c r="J44" s="96">
        <v>25000</v>
      </c>
      <c r="K44" s="97">
        <v>25000</v>
      </c>
      <c r="L44" s="97">
        <v>25000</v>
      </c>
      <c r="M44" s="98">
        <v>25000</v>
      </c>
      <c r="N44" s="171">
        <v>25000</v>
      </c>
      <c r="O44" s="172">
        <v>25000</v>
      </c>
      <c r="P44" s="172">
        <v>25000</v>
      </c>
      <c r="Q44" s="172">
        <v>25000</v>
      </c>
      <c r="R44" s="172">
        <v>25000</v>
      </c>
      <c r="S44" s="172">
        <v>25000</v>
      </c>
      <c r="T44" s="172">
        <v>25000</v>
      </c>
      <c r="U44" s="172">
        <v>25000</v>
      </c>
      <c r="V44" s="172">
        <v>15000</v>
      </c>
      <c r="W44" s="172">
        <v>15000</v>
      </c>
      <c r="X44" s="172">
        <v>15000</v>
      </c>
      <c r="Y44" s="173">
        <v>15000</v>
      </c>
      <c r="Z44" s="96">
        <v>15000</v>
      </c>
      <c r="AA44" s="97">
        <v>15000</v>
      </c>
      <c r="AB44" s="97">
        <v>15000</v>
      </c>
      <c r="AC44" s="97">
        <v>15000</v>
      </c>
      <c r="AD44" s="97">
        <v>15000</v>
      </c>
      <c r="AE44" s="97">
        <v>15000</v>
      </c>
      <c r="AF44" s="97">
        <v>15000</v>
      </c>
      <c r="AG44" s="98">
        <v>15000</v>
      </c>
    </row>
    <row r="45" spans="1:35" ht="15" thickBot="1">
      <c r="A45" s="1"/>
      <c r="B45" s="1"/>
      <c r="C45" s="1"/>
      <c r="D45" s="1"/>
      <c r="E45" s="1" t="s">
        <v>130</v>
      </c>
      <c r="F45" s="1"/>
      <c r="G45" s="1"/>
      <c r="H45" s="1"/>
      <c r="I45" s="1"/>
      <c r="J45" s="75" t="e">
        <f>J44+J43+J42+J41+J40+J39+J35+J30+J26+J25+J24+J19+J12+J8</f>
        <v>#REF!</v>
      </c>
      <c r="K45" s="5" t="e">
        <f t="shared" ref="K45:U45" si="17">K44+K43+K42+K41+K40+K39+K35+K30+K26+K25+K24+K19+K12+K8</f>
        <v>#REF!</v>
      </c>
      <c r="L45" s="5" t="e">
        <f t="shared" si="17"/>
        <v>#REF!</v>
      </c>
      <c r="M45" s="76" t="e">
        <f t="shared" si="17"/>
        <v>#REF!</v>
      </c>
      <c r="N45" s="75" t="e">
        <f t="shared" si="17"/>
        <v>#REF!</v>
      </c>
      <c r="O45" s="5" t="e">
        <f t="shared" si="17"/>
        <v>#REF!</v>
      </c>
      <c r="P45" s="5" t="e">
        <f t="shared" si="17"/>
        <v>#REF!</v>
      </c>
      <c r="Q45" s="5" t="e">
        <f t="shared" si="17"/>
        <v>#REF!</v>
      </c>
      <c r="R45" s="5" t="e">
        <f t="shared" si="17"/>
        <v>#REF!</v>
      </c>
      <c r="S45" s="5" t="e">
        <f t="shared" si="17"/>
        <v>#REF!</v>
      </c>
      <c r="T45" s="5" t="e">
        <f t="shared" si="17"/>
        <v>#REF!</v>
      </c>
      <c r="U45" s="5" t="e">
        <f t="shared" si="17"/>
        <v>#REF!</v>
      </c>
      <c r="V45" s="5" t="e">
        <f>V44+V43+V42+V41+V40+V39+V35+V30+V26+V25+V24+V19+V12+V8</f>
        <v>#REF!</v>
      </c>
      <c r="W45" s="5" t="e">
        <f t="shared" ref="W45:AG45" si="18">W44+W43+W42+W41+W40+W39+W35+W30+W26+W25+W24+W19+W12+W8</f>
        <v>#REF!</v>
      </c>
      <c r="X45" s="5" t="e">
        <f t="shared" si="18"/>
        <v>#REF!</v>
      </c>
      <c r="Y45" s="76" t="e">
        <f t="shared" si="18"/>
        <v>#REF!</v>
      </c>
      <c r="Z45" s="75">
        <f t="shared" si="18"/>
        <v>275000</v>
      </c>
      <c r="AA45" s="5">
        <f t="shared" si="18"/>
        <v>275000</v>
      </c>
      <c r="AB45" s="5">
        <f t="shared" si="18"/>
        <v>275000</v>
      </c>
      <c r="AC45" s="5">
        <f t="shared" si="18"/>
        <v>275000</v>
      </c>
      <c r="AD45" s="5">
        <f t="shared" si="18"/>
        <v>450000</v>
      </c>
      <c r="AE45" s="5">
        <f t="shared" si="18"/>
        <v>275000</v>
      </c>
      <c r="AF45" s="5">
        <f t="shared" si="18"/>
        <v>275000</v>
      </c>
      <c r="AG45" s="76">
        <f t="shared" si="18"/>
        <v>275000</v>
      </c>
      <c r="AH45" s="19" t="e">
        <f>#REF!/140000000</f>
        <v>#REF!</v>
      </c>
      <c r="AI45" s="4" t="s">
        <v>131</v>
      </c>
    </row>
    <row r="47" spans="1:35">
      <c r="N47" s="95" t="e">
        <f>N45-N8</f>
        <v>#REF!</v>
      </c>
      <c r="O47" s="95" t="e">
        <f>O45-O8</f>
        <v>#REF!</v>
      </c>
      <c r="P47" s="95" t="e">
        <f t="shared" ref="P47:R47" si="19">P45-P8</f>
        <v>#REF!</v>
      </c>
      <c r="Q47" s="95" t="e">
        <f t="shared" si="19"/>
        <v>#REF!</v>
      </c>
      <c r="R47" s="95" t="e">
        <f t="shared" si="19"/>
        <v>#REF!</v>
      </c>
      <c r="S47" s="95" t="e">
        <f t="shared" ref="S47:Y47" si="20">S45-S8</f>
        <v>#REF!</v>
      </c>
      <c r="T47" s="95" t="e">
        <f t="shared" si="20"/>
        <v>#REF!</v>
      </c>
      <c r="U47" s="95" t="e">
        <f t="shared" si="20"/>
        <v>#REF!</v>
      </c>
      <c r="V47" s="95" t="e">
        <f t="shared" si="20"/>
        <v>#REF!</v>
      </c>
      <c r="W47" s="95" t="e">
        <f t="shared" si="20"/>
        <v>#REF!</v>
      </c>
      <c r="X47" s="95" t="e">
        <f t="shared" si="20"/>
        <v>#REF!</v>
      </c>
      <c r="Y47" s="95" t="e">
        <f t="shared" si="20"/>
        <v>#REF!</v>
      </c>
      <c r="AF47" s="32"/>
    </row>
    <row r="48" spans="1:35">
      <c r="Y48" s="95" t="e">
        <f>SUM(N47:Y47)</f>
        <v>#REF!</v>
      </c>
    </row>
    <row r="49" spans="10:26" ht="15" thickBot="1">
      <c r="Y49" s="32" t="e">
        <f>SUM(N45:Y45)</f>
        <v>#REF!</v>
      </c>
    </row>
    <row r="50" spans="10:26">
      <c r="J50" s="101" t="s">
        <v>132</v>
      </c>
      <c r="K50" s="102" t="e">
        <f>SUM(J45:U45)</f>
        <v>#REF!</v>
      </c>
    </row>
    <row r="51" spans="10:26">
      <c r="J51" s="103" t="s">
        <v>133</v>
      </c>
      <c r="K51" s="104" t="e">
        <f>SUM(V45:AG45)</f>
        <v>#REF!</v>
      </c>
      <c r="Y51" s="107">
        <v>5579600</v>
      </c>
    </row>
    <row r="52" spans="10:26">
      <c r="J52" s="103" t="s">
        <v>134</v>
      </c>
      <c r="K52" s="104" t="e">
        <f>SUM(K50:K51)</f>
        <v>#REF!</v>
      </c>
      <c r="Y52" s="108" t="e">
        <f>Y49-Y51</f>
        <v>#REF!</v>
      </c>
    </row>
    <row r="53" spans="10:26">
      <c r="J53" s="103"/>
      <c r="K53" s="104"/>
    </row>
    <row r="54" spans="10:26">
      <c r="J54" s="103" t="s">
        <v>2</v>
      </c>
      <c r="K54" s="104" t="e">
        <f>SUM(J45:M45)</f>
        <v>#REF!</v>
      </c>
    </row>
    <row r="55" spans="10:26">
      <c r="J55" s="103" t="s">
        <v>3</v>
      </c>
      <c r="K55" s="104" t="e">
        <f>SUM(N45:Y45)</f>
        <v>#REF!</v>
      </c>
      <c r="N55" s="114">
        <v>336758</v>
      </c>
      <c r="O55" s="114">
        <v>336758</v>
      </c>
      <c r="P55" s="114">
        <v>336758</v>
      </c>
      <c r="Q55" s="114">
        <v>618358</v>
      </c>
      <c r="R55" s="114">
        <v>336758</v>
      </c>
      <c r="S55" s="114">
        <v>411758</v>
      </c>
      <c r="T55" s="114">
        <v>336758</v>
      </c>
      <c r="U55" s="114">
        <v>348758</v>
      </c>
      <c r="V55" s="114">
        <v>511008</v>
      </c>
      <c r="W55" s="114">
        <v>511008</v>
      </c>
      <c r="X55" s="114">
        <v>511008</v>
      </c>
      <c r="Y55" s="114">
        <v>691008</v>
      </c>
      <c r="Z55" s="114">
        <f>SUM(N55:Y55)</f>
        <v>5286696</v>
      </c>
    </row>
    <row r="56" spans="10:26">
      <c r="J56" s="103" t="s">
        <v>135</v>
      </c>
      <c r="K56" s="104">
        <f>SUM(Z45:AG45)</f>
        <v>2375000</v>
      </c>
      <c r="N56" s="115" t="e">
        <f>N55-N45</f>
        <v>#REF!</v>
      </c>
      <c r="O56" s="115" t="e">
        <f t="shared" ref="O56:Y56" si="21">O55-O45</f>
        <v>#REF!</v>
      </c>
      <c r="P56" s="115" t="e">
        <f t="shared" si="21"/>
        <v>#REF!</v>
      </c>
      <c r="Q56" s="115" t="e">
        <f t="shared" si="21"/>
        <v>#REF!</v>
      </c>
      <c r="R56" s="115" t="e">
        <f t="shared" si="21"/>
        <v>#REF!</v>
      </c>
      <c r="S56" s="115" t="e">
        <f t="shared" si="21"/>
        <v>#REF!</v>
      </c>
      <c r="T56" s="115" t="e">
        <f t="shared" si="21"/>
        <v>#REF!</v>
      </c>
      <c r="U56" s="115" t="e">
        <f t="shared" si="21"/>
        <v>#REF!</v>
      </c>
      <c r="V56" s="115" t="e">
        <f t="shared" si="21"/>
        <v>#REF!</v>
      </c>
      <c r="W56" s="115" t="e">
        <f t="shared" si="21"/>
        <v>#REF!</v>
      </c>
      <c r="X56" s="115" t="e">
        <f t="shared" si="21"/>
        <v>#REF!</v>
      </c>
      <c r="Y56" s="115" t="e">
        <f t="shared" si="21"/>
        <v>#REF!</v>
      </c>
      <c r="Z56" s="114" t="e">
        <f>SUM(N56:Y56)</f>
        <v>#REF!</v>
      </c>
    </row>
    <row r="57" spans="10:26" ht="15" thickBot="1">
      <c r="J57" s="105" t="s">
        <v>134</v>
      </c>
      <c r="K57" s="106" t="e">
        <f>SUM(K54:K56)</f>
        <v>#REF!</v>
      </c>
    </row>
  </sheetData>
  <conditionalFormatting sqref="Y51">
    <cfRule type="cellIs" dxfId="1" priority="1" operator="equal">
      <formula>0</formula>
    </cfRule>
  </conditionalFormatting>
  <pageMargins left="0.7" right="0.7" top="0.75" bottom="0.75" header="0.1" footer="0.3"/>
  <pageSetup orientation="portrait" r:id="rId1"/>
  <headerFooter>
    <oddHeader>&amp;L&amp;"Arial,Bold"&amp;8 4:09 PM
&amp;"Arial,Bold"&amp;8 10/03/20
&amp;"Arial,Bold"&amp;8 Accrual Basis&amp;C&amp;"Arial,Bold"&amp;12 DemandGen International, Inc.
&amp;"Arial,Bold"&amp;14 Profit &amp;&amp; Loss Budget Overview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337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31750</xdr:rowOff>
              </to>
            </anchor>
          </controlPr>
        </control>
      </mc:Choice>
      <mc:Fallback>
        <control shapeId="14337" r:id="rId4" name="FILTER"/>
      </mc:Fallback>
    </mc:AlternateContent>
    <mc:AlternateContent xmlns:mc="http://schemas.openxmlformats.org/markup-compatibility/2006">
      <mc:Choice Requires="x14">
        <control shapeId="14338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31750</xdr:rowOff>
              </to>
            </anchor>
          </controlPr>
        </control>
      </mc:Choice>
      <mc:Fallback>
        <control shapeId="14338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2FE-82D5-4028-9CB7-A3855ADFE825}">
  <sheetPr codeName="Sheet2"/>
  <dimension ref="A1:Z47"/>
  <sheetViews>
    <sheetView tabSelected="1" zoomScale="120" zoomScaleNormal="120" workbookViewId="0">
      <pane xSplit="9" ySplit="2" topLeftCell="J28" activePane="bottomRight" state="frozenSplit"/>
      <selection pane="bottomRight" activeCell="F44" sqref="F44"/>
      <selection pane="bottomLeft" activeCell="A3" sqref="A3"/>
      <selection pane="topRight" activeCell="J1" sqref="J1"/>
    </sheetView>
  </sheetViews>
  <sheetFormatPr defaultRowHeight="14.45"/>
  <cols>
    <col min="1" max="8" width="3" style="9" customWidth="1"/>
    <col min="9" max="9" width="38.85546875" style="9" customWidth="1"/>
    <col min="10" max="22" width="14.7109375" customWidth="1"/>
    <col min="23" max="23" width="6.42578125" customWidth="1"/>
    <col min="26" max="26" width="11.85546875" bestFit="1" customWidth="1"/>
  </cols>
  <sheetData>
    <row r="1" spans="1:26" ht="15" thickBo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6" s="8" customFormat="1" ht="15.6" thickTop="1" thickBot="1">
      <c r="A2" s="211" t="s">
        <v>136</v>
      </c>
      <c r="B2" s="211"/>
      <c r="C2" s="211"/>
      <c r="D2" s="211"/>
      <c r="E2" s="211"/>
      <c r="F2" s="211"/>
      <c r="G2" s="211"/>
      <c r="H2" s="211"/>
      <c r="I2" s="211"/>
      <c r="J2" s="7" t="s">
        <v>70</v>
      </c>
      <c r="K2" s="7" t="s">
        <v>71</v>
      </c>
      <c r="L2" s="7" t="s">
        <v>72</v>
      </c>
      <c r="M2" s="7" t="s">
        <v>73</v>
      </c>
      <c r="N2" s="7" t="s">
        <v>74</v>
      </c>
      <c r="O2" s="7" t="s">
        <v>75</v>
      </c>
      <c r="P2" s="7" t="s">
        <v>76</v>
      </c>
      <c r="Q2" s="7" t="s">
        <v>77</v>
      </c>
      <c r="R2" s="7" t="s">
        <v>78</v>
      </c>
      <c r="S2" s="7" t="s">
        <v>79</v>
      </c>
      <c r="T2" s="7" t="s">
        <v>80</v>
      </c>
      <c r="U2" s="7" t="s">
        <v>81</v>
      </c>
      <c r="V2" s="7" t="s">
        <v>137</v>
      </c>
    </row>
    <row r="3" spans="1:26" ht="15" thickTop="1">
      <c r="A3" s="1"/>
      <c r="B3" s="1"/>
      <c r="C3" s="1"/>
      <c r="D3" s="1"/>
      <c r="E3" s="1" t="s">
        <v>82</v>
      </c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6">
      <c r="A4" s="1"/>
      <c r="B4" s="1"/>
      <c r="C4" s="1"/>
      <c r="D4" s="1"/>
      <c r="E4" s="1"/>
      <c r="F4" s="1" t="s">
        <v>83</v>
      </c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>
      <c r="A5" s="1"/>
      <c r="B5" s="1"/>
      <c r="C5" s="1"/>
      <c r="D5" s="1"/>
      <c r="E5" s="1"/>
      <c r="F5" s="1"/>
      <c r="G5" s="1" t="s">
        <v>138</v>
      </c>
      <c r="H5" s="1"/>
      <c r="I5" s="1"/>
      <c r="J5" s="4">
        <f>'Staff Budget'!D8</f>
        <v>0</v>
      </c>
      <c r="K5" s="4">
        <f>'Staff Budget'!E8</f>
        <v>0</v>
      </c>
      <c r="L5" s="4">
        <f>'Staff Budget'!F8</f>
        <v>0</v>
      </c>
      <c r="M5" s="4">
        <f>'Staff Budget'!G8</f>
        <v>0</v>
      </c>
      <c r="N5" s="4">
        <f>'Staff Budget'!H8</f>
        <v>0</v>
      </c>
      <c r="O5" s="4">
        <f>'Staff Budget'!I8</f>
        <v>0</v>
      </c>
      <c r="P5" s="4">
        <f>'Staff Budget'!J8</f>
        <v>0</v>
      </c>
      <c r="Q5" s="4">
        <f>'Staff Budget'!K8</f>
        <v>0</v>
      </c>
      <c r="R5" s="4">
        <f>'Staff Budget'!L8</f>
        <v>0</v>
      </c>
      <c r="S5" s="4">
        <f>'Staff Budget'!M8</f>
        <v>0</v>
      </c>
      <c r="T5" s="4">
        <f>'Staff Budget'!N8</f>
        <v>0</v>
      </c>
      <c r="U5" s="4">
        <f>'Staff Budget'!O8</f>
        <v>0</v>
      </c>
      <c r="V5" s="4">
        <f>ROUND(SUM(J5:U5),5)</f>
        <v>0</v>
      </c>
      <c r="W5" s="19" t="e">
        <f t="shared" ref="W5:W6" si="0">V5/$V$45</f>
        <v>#DIV/0!</v>
      </c>
      <c r="X5" s="4" t="s">
        <v>87</v>
      </c>
    </row>
    <row r="6" spans="1:26" ht="15" thickBot="1">
      <c r="A6" s="1"/>
      <c r="B6" s="1"/>
      <c r="C6" s="1"/>
      <c r="D6" s="1"/>
      <c r="E6" s="1"/>
      <c r="F6" s="1"/>
      <c r="G6" s="1" t="s">
        <v>50</v>
      </c>
      <c r="H6" s="1"/>
      <c r="I6" s="1"/>
      <c r="J6" s="5">
        <f>'Staff Budget'!D15</f>
        <v>0</v>
      </c>
      <c r="K6" s="5">
        <f>'Staff Budget'!E15</f>
        <v>0</v>
      </c>
      <c r="L6" s="5">
        <f>'Staff Budget'!F15</f>
        <v>0</v>
      </c>
      <c r="M6" s="5">
        <f>'Staff Budget'!G15</f>
        <v>0</v>
      </c>
      <c r="N6" s="5">
        <f>'Staff Budget'!H15</f>
        <v>0</v>
      </c>
      <c r="O6" s="5">
        <f>'Staff Budget'!I15</f>
        <v>0</v>
      </c>
      <c r="P6" s="5">
        <f>'Staff Budget'!J15</f>
        <v>0</v>
      </c>
      <c r="Q6" s="5">
        <f>'Staff Budget'!K15</f>
        <v>0</v>
      </c>
      <c r="R6" s="5">
        <f>'Staff Budget'!L15</f>
        <v>0</v>
      </c>
      <c r="S6" s="5">
        <f>'Staff Budget'!M15</f>
        <v>0</v>
      </c>
      <c r="T6" s="5">
        <f>'Staff Budget'!N15</f>
        <v>0</v>
      </c>
      <c r="U6" s="5">
        <f>'Staff Budget'!O15</f>
        <v>0</v>
      </c>
      <c r="V6" s="5">
        <f>ROUND(SUM(J6:U6),5)</f>
        <v>0</v>
      </c>
      <c r="W6" s="207" t="e">
        <f t="shared" si="0"/>
        <v>#DIV/0!</v>
      </c>
      <c r="X6" s="4" t="s">
        <v>87</v>
      </c>
      <c r="Z6" s="32"/>
    </row>
    <row r="7" spans="1:26">
      <c r="A7" s="1"/>
      <c r="B7" s="1"/>
      <c r="C7" s="1"/>
      <c r="D7" s="1"/>
      <c r="E7" s="1"/>
      <c r="F7" s="1" t="s">
        <v>86</v>
      </c>
      <c r="G7" s="1"/>
      <c r="H7" s="1"/>
      <c r="I7" s="1"/>
      <c r="J7" s="4">
        <f t="shared" ref="J7:U7" si="1">ROUND(SUM(J4:J6),5)</f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1"/>
        <v>0</v>
      </c>
      <c r="P7" s="4">
        <f t="shared" si="1"/>
        <v>0</v>
      </c>
      <c r="Q7" s="4">
        <f t="shared" si="1"/>
        <v>0</v>
      </c>
      <c r="R7" s="4">
        <f t="shared" si="1"/>
        <v>0</v>
      </c>
      <c r="S7" s="4">
        <f t="shared" si="1"/>
        <v>0</v>
      </c>
      <c r="T7" s="4">
        <f t="shared" si="1"/>
        <v>0</v>
      </c>
      <c r="U7" s="4">
        <f t="shared" si="1"/>
        <v>0</v>
      </c>
      <c r="V7" s="4">
        <f>ROUND(SUM(J7:U7),5)</f>
        <v>0</v>
      </c>
      <c r="W7" s="19" t="e">
        <f>V7/$V$45</f>
        <v>#DIV/0!</v>
      </c>
      <c r="X7" s="4" t="s">
        <v>87</v>
      </c>
    </row>
    <row r="8" spans="1:26">
      <c r="A8" s="1"/>
      <c r="B8" s="1"/>
      <c r="C8" s="1"/>
      <c r="D8" s="1"/>
      <c r="E8" s="1"/>
      <c r="F8" s="1" t="s">
        <v>88</v>
      </c>
      <c r="G8" s="1"/>
      <c r="H8" s="1"/>
      <c r="I8" s="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6">
      <c r="A9" s="1"/>
      <c r="B9" s="1"/>
      <c r="C9" s="1"/>
      <c r="D9" s="1"/>
      <c r="E9" s="1"/>
      <c r="F9" s="1"/>
      <c r="G9" s="1" t="s">
        <v>90</v>
      </c>
      <c r="H9" s="1"/>
      <c r="I9" s="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f>ROUND(SUM(J9:U9),5)</f>
        <v>0</v>
      </c>
    </row>
    <row r="10" spans="1:26" ht="15" thickBot="1">
      <c r="A10" s="1"/>
      <c r="B10" s="1"/>
      <c r="C10" s="1"/>
      <c r="D10" s="1"/>
      <c r="E10" s="1"/>
      <c r="F10" s="1"/>
      <c r="G10" s="1" t="s">
        <v>91</v>
      </c>
      <c r="H10" s="1"/>
      <c r="I10" s="1"/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f t="shared" ref="V10:V11" si="2">ROUND(SUM(J10:U10),5)</f>
        <v>0</v>
      </c>
    </row>
    <row r="11" spans="1:26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4">
        <f t="shared" ref="J11:U11" si="3">SUM(J9:J10)</f>
        <v>0</v>
      </c>
      <c r="K11" s="4">
        <f t="shared" si="3"/>
        <v>0</v>
      </c>
      <c r="L11" s="4">
        <f t="shared" si="3"/>
        <v>0</v>
      </c>
      <c r="M11" s="4">
        <f t="shared" si="3"/>
        <v>0</v>
      </c>
      <c r="N11" s="4">
        <f t="shared" si="3"/>
        <v>0</v>
      </c>
      <c r="O11" s="4">
        <f t="shared" si="3"/>
        <v>0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0</v>
      </c>
      <c r="T11" s="4">
        <f t="shared" si="3"/>
        <v>0</v>
      </c>
      <c r="U11" s="4">
        <f t="shared" si="3"/>
        <v>0</v>
      </c>
      <c r="V11" s="4">
        <f t="shared" si="2"/>
        <v>0</v>
      </c>
    </row>
    <row r="12" spans="1:26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6">
      <c r="A13" s="1"/>
      <c r="B13" s="1"/>
      <c r="C13" s="1"/>
      <c r="D13" s="1"/>
      <c r="E13" s="1"/>
      <c r="F13" s="1"/>
      <c r="G13" s="1" t="s">
        <v>95</v>
      </c>
      <c r="H13" s="1"/>
      <c r="I13" s="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</row>
    <row r="14" spans="1:26">
      <c r="A14" s="1"/>
      <c r="B14" s="1"/>
      <c r="C14" s="1"/>
      <c r="D14" s="1"/>
      <c r="E14" s="1"/>
      <c r="F14" s="1"/>
      <c r="G14" s="1" t="s">
        <v>96</v>
      </c>
      <c r="H14" s="1"/>
      <c r="I14" s="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</row>
    <row r="15" spans="1:26">
      <c r="A15" s="1"/>
      <c r="B15" s="1"/>
      <c r="C15" s="1"/>
      <c r="D15" s="1"/>
      <c r="E15" s="1"/>
      <c r="F15" s="1"/>
      <c r="G15" s="1" t="s">
        <v>139</v>
      </c>
      <c r="H15" s="1"/>
      <c r="I15" s="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</row>
    <row r="16" spans="1:26">
      <c r="A16" s="1"/>
      <c r="B16" s="1"/>
      <c r="C16" s="1"/>
      <c r="D16" s="1"/>
      <c r="E16" s="1"/>
      <c r="F16" s="1"/>
      <c r="G16" s="1" t="s">
        <v>97</v>
      </c>
      <c r="H16" s="1"/>
      <c r="I16" s="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</row>
    <row r="17" spans="1:23">
      <c r="A17" s="1"/>
      <c r="B17" s="1"/>
      <c r="C17" s="1"/>
      <c r="D17" s="1"/>
      <c r="E17" s="1"/>
      <c r="F17" s="1"/>
      <c r="G17" s="1" t="s">
        <v>140</v>
      </c>
      <c r="H17" s="1"/>
      <c r="I17" s="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</row>
    <row r="18" spans="1:23" ht="15" thickBot="1">
      <c r="A18" s="1"/>
      <c r="B18" s="1"/>
      <c r="C18" s="1"/>
      <c r="D18" s="1"/>
      <c r="E18" s="1"/>
      <c r="F18" s="1"/>
      <c r="G18" s="1" t="s">
        <v>141</v>
      </c>
      <c r="H18" s="1"/>
      <c r="I18" s="1"/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</row>
    <row r="19" spans="1:23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4">
        <f>ROUND(SUM(J12:J18),5)</f>
        <v>0</v>
      </c>
      <c r="K19" s="4">
        <f t="shared" ref="K19:U19" si="4">ROUND(SUM(K12:K18),5)</f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  <c r="Q19" s="4">
        <f t="shared" si="4"/>
        <v>0</v>
      </c>
      <c r="R19" s="4">
        <f t="shared" si="4"/>
        <v>0</v>
      </c>
      <c r="S19" s="4">
        <f t="shared" si="4"/>
        <v>0</v>
      </c>
      <c r="T19" s="4">
        <f t="shared" si="4"/>
        <v>0</v>
      </c>
      <c r="U19" s="4">
        <f t="shared" si="4"/>
        <v>0</v>
      </c>
      <c r="V19" s="4">
        <f>ROUND(SUM(J19:U19),5)</f>
        <v>0</v>
      </c>
    </row>
    <row r="20" spans="1:23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3">
      <c r="A21" s="1"/>
      <c r="B21" s="1"/>
      <c r="C21" s="1"/>
      <c r="D21" s="1"/>
      <c r="E21" s="1"/>
      <c r="F21" s="1"/>
      <c r="G21" s="1" t="s">
        <v>103</v>
      </c>
      <c r="H21" s="1"/>
      <c r="I21" s="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f t="shared" ref="V21:V26" si="5">ROUND(SUM(J21:U21),5)</f>
        <v>0</v>
      </c>
    </row>
    <row r="22" spans="1:23">
      <c r="A22" s="1"/>
      <c r="B22" s="1"/>
      <c r="C22" s="1"/>
      <c r="D22" s="1"/>
      <c r="E22" s="1"/>
      <c r="F22" s="1"/>
      <c r="G22" s="1" t="s">
        <v>104</v>
      </c>
      <c r="H22" s="1"/>
      <c r="I22" s="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f t="shared" si="5"/>
        <v>0</v>
      </c>
    </row>
    <row r="23" spans="1:23" ht="15" thickBot="1">
      <c r="A23" s="1"/>
      <c r="B23" s="1"/>
      <c r="C23" s="1"/>
      <c r="D23" s="1"/>
      <c r="E23" s="1"/>
      <c r="F23" s="1"/>
      <c r="G23" s="1" t="s">
        <v>142</v>
      </c>
      <c r="H23" s="1"/>
      <c r="I23" s="1"/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f t="shared" si="5"/>
        <v>0</v>
      </c>
    </row>
    <row r="24" spans="1:23">
      <c r="A24" s="1"/>
      <c r="B24" s="1"/>
      <c r="C24" s="1"/>
      <c r="D24" s="1"/>
      <c r="E24" s="1"/>
      <c r="F24" s="1" t="s">
        <v>106</v>
      </c>
      <c r="G24" s="1"/>
      <c r="H24" s="1"/>
      <c r="I24" s="1"/>
      <c r="J24" s="4">
        <f>ROUND(SUM(J20:J23),5)</f>
        <v>0</v>
      </c>
      <c r="K24" s="4">
        <f t="shared" ref="K24:U24" si="6">ROUND(SUM(K20:K23),5)</f>
        <v>0</v>
      </c>
      <c r="L24" s="4">
        <f t="shared" si="6"/>
        <v>0</v>
      </c>
      <c r="M24" s="4">
        <f t="shared" si="6"/>
        <v>0</v>
      </c>
      <c r="N24" s="4">
        <f t="shared" si="6"/>
        <v>0</v>
      </c>
      <c r="O24" s="4">
        <f t="shared" si="6"/>
        <v>0</v>
      </c>
      <c r="P24" s="4">
        <f t="shared" si="6"/>
        <v>0</v>
      </c>
      <c r="Q24" s="4">
        <f t="shared" si="6"/>
        <v>0</v>
      </c>
      <c r="R24" s="4">
        <f t="shared" si="6"/>
        <v>0</v>
      </c>
      <c r="S24" s="4">
        <f t="shared" si="6"/>
        <v>0</v>
      </c>
      <c r="T24" s="4">
        <f t="shared" si="6"/>
        <v>0</v>
      </c>
      <c r="U24" s="4">
        <f t="shared" si="6"/>
        <v>0</v>
      </c>
      <c r="V24" s="4">
        <f>ROUND(SUM(J24:U24),5)</f>
        <v>0</v>
      </c>
    </row>
    <row r="25" spans="1:23">
      <c r="A25" s="1"/>
      <c r="B25" s="1"/>
      <c r="C25" s="1"/>
      <c r="D25" s="1"/>
      <c r="E25" s="1"/>
      <c r="F25" s="1" t="s">
        <v>108</v>
      </c>
      <c r="G25" s="1"/>
      <c r="H25" s="1"/>
      <c r="I25" s="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f t="shared" si="5"/>
        <v>0</v>
      </c>
      <c r="W25" s="19"/>
    </row>
    <row r="26" spans="1:23">
      <c r="A26" s="1"/>
      <c r="B26" s="1"/>
      <c r="C26" s="1"/>
      <c r="D26" s="1"/>
      <c r="E26" s="1"/>
      <c r="F26" s="1" t="s">
        <v>109</v>
      </c>
      <c r="G26" s="1"/>
      <c r="H26" s="1"/>
      <c r="I26" s="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f t="shared" si="5"/>
        <v>0</v>
      </c>
    </row>
    <row r="27" spans="1:23">
      <c r="A27" s="1"/>
      <c r="B27" s="1"/>
      <c r="C27" s="1"/>
      <c r="D27" s="1"/>
      <c r="E27" s="1"/>
      <c r="F27" s="1" t="s">
        <v>110</v>
      </c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3">
      <c r="A28" s="1"/>
      <c r="B28" s="1"/>
      <c r="C28" s="1"/>
      <c r="D28" s="1"/>
      <c r="E28" s="1"/>
      <c r="F28" s="1"/>
      <c r="G28" s="1" t="s">
        <v>143</v>
      </c>
      <c r="H28" s="1"/>
      <c r="I28" s="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f>ROUND(SUM(J28:U28),5)</f>
        <v>0</v>
      </c>
    </row>
    <row r="29" spans="1:23" ht="15" thickBot="1">
      <c r="A29" s="1"/>
      <c r="B29" s="1"/>
      <c r="C29" s="1"/>
      <c r="D29" s="1"/>
      <c r="E29" s="1"/>
      <c r="F29" s="1"/>
      <c r="G29" s="1" t="s">
        <v>112</v>
      </c>
      <c r="H29" s="1"/>
      <c r="I29" s="1"/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f>ROUND(SUM(J29:U29),5)</f>
        <v>0</v>
      </c>
    </row>
    <row r="30" spans="1:23">
      <c r="A30" s="1"/>
      <c r="B30" s="1"/>
      <c r="C30" s="1"/>
      <c r="D30" s="1"/>
      <c r="E30" s="1"/>
      <c r="F30" s="1" t="s">
        <v>113</v>
      </c>
      <c r="G30" s="1"/>
      <c r="H30" s="1"/>
      <c r="I30" s="1"/>
      <c r="J30" s="4">
        <f t="shared" ref="J30:U30" si="7">ROUND(SUM(J28:J29),5)</f>
        <v>0</v>
      </c>
      <c r="K30" s="4">
        <f t="shared" si="7"/>
        <v>0</v>
      </c>
      <c r="L30" s="4">
        <f t="shared" si="7"/>
        <v>0</v>
      </c>
      <c r="M30" s="4">
        <f t="shared" si="7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  <c r="Q30" s="4">
        <f t="shared" si="7"/>
        <v>0</v>
      </c>
      <c r="R30" s="4">
        <f t="shared" si="7"/>
        <v>0</v>
      </c>
      <c r="S30" s="4">
        <f t="shared" si="7"/>
        <v>0</v>
      </c>
      <c r="T30" s="4">
        <f t="shared" si="7"/>
        <v>0</v>
      </c>
      <c r="U30" s="4">
        <f t="shared" si="7"/>
        <v>0</v>
      </c>
      <c r="V30" s="4">
        <f>ROUND(SUM(J30:U30),5)</f>
        <v>0</v>
      </c>
    </row>
    <row r="31" spans="1:23">
      <c r="A31" s="1"/>
      <c r="B31" s="1"/>
      <c r="C31" s="1"/>
      <c r="D31" s="1"/>
      <c r="E31" s="1"/>
      <c r="F31" s="1" t="s">
        <v>114</v>
      </c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3">
      <c r="A32" s="1"/>
      <c r="B32" s="1"/>
      <c r="C32" s="1"/>
      <c r="D32" s="1"/>
      <c r="E32" s="1"/>
      <c r="F32" s="1"/>
      <c r="G32" s="1" t="s">
        <v>115</v>
      </c>
      <c r="H32" s="1"/>
      <c r="I32" s="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f>ROUND(SUM(J32:U32),5)</f>
        <v>0</v>
      </c>
    </row>
    <row r="33" spans="1:24">
      <c r="A33" s="1"/>
      <c r="B33" s="1"/>
      <c r="C33" s="1"/>
      <c r="D33" s="1"/>
      <c r="E33" s="1"/>
      <c r="F33" s="1"/>
      <c r="G33" s="1" t="s">
        <v>116</v>
      </c>
      <c r="H33" s="1"/>
      <c r="I33" s="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f>ROUND(SUM(J33:U33),5)</f>
        <v>0</v>
      </c>
    </row>
    <row r="34" spans="1:24" ht="15" thickBot="1">
      <c r="A34" s="1"/>
      <c r="B34" s="1"/>
      <c r="C34" s="1"/>
      <c r="D34" s="1"/>
      <c r="E34" s="1"/>
      <c r="F34" s="1"/>
      <c r="G34" s="1" t="s">
        <v>117</v>
      </c>
      <c r="H34" s="1"/>
      <c r="I34" s="1"/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f>ROUND(SUM(J34:U34),5)</f>
        <v>0</v>
      </c>
    </row>
    <row r="35" spans="1:24">
      <c r="A35" s="1"/>
      <c r="B35" s="1"/>
      <c r="C35" s="1"/>
      <c r="D35" s="1"/>
      <c r="E35" s="1"/>
      <c r="F35" s="1" t="s">
        <v>118</v>
      </c>
      <c r="G35" s="1"/>
      <c r="H35" s="1"/>
      <c r="I35" s="1"/>
      <c r="J35" s="4">
        <f>ROUND(SUM(J31:J34),5)</f>
        <v>0</v>
      </c>
      <c r="K35" s="4">
        <f t="shared" ref="K35:U35" si="8">ROUND(SUM(K31:K34),5)</f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">
        <f t="shared" si="8"/>
        <v>0</v>
      </c>
      <c r="S35" s="4">
        <f t="shared" si="8"/>
        <v>0</v>
      </c>
      <c r="T35" s="4">
        <f t="shared" si="8"/>
        <v>0</v>
      </c>
      <c r="U35" s="4">
        <f t="shared" si="8"/>
        <v>0</v>
      </c>
      <c r="V35" s="4">
        <f>ROUND(SUM(J35:U35),5)</f>
        <v>0</v>
      </c>
    </row>
    <row r="36" spans="1:24">
      <c r="A36" s="1"/>
      <c r="B36" s="1"/>
      <c r="C36" s="1"/>
      <c r="D36" s="1"/>
      <c r="E36" s="1"/>
      <c r="F36" s="1" t="s">
        <v>119</v>
      </c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4">
      <c r="A37" s="1"/>
      <c r="B37" s="1"/>
      <c r="C37" s="1"/>
      <c r="D37" s="1"/>
      <c r="E37" s="1"/>
      <c r="F37" s="1"/>
      <c r="G37" s="1" t="s">
        <v>121</v>
      </c>
      <c r="H37" s="1"/>
      <c r="I37" s="1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f>SUM(J37:U37)</f>
        <v>0</v>
      </c>
    </row>
    <row r="38" spans="1:24" ht="15" thickBot="1">
      <c r="A38" s="1"/>
      <c r="B38" s="1"/>
      <c r="C38" s="1"/>
      <c r="D38" s="1"/>
      <c r="E38" s="1"/>
      <c r="F38" s="1"/>
      <c r="G38" s="1" t="s">
        <v>122</v>
      </c>
      <c r="H38" s="1"/>
      <c r="I38" s="1"/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f>ROUND(SUM(J38:U38),5)</f>
        <v>0</v>
      </c>
    </row>
    <row r="39" spans="1:24">
      <c r="A39" s="1"/>
      <c r="B39" s="1"/>
      <c r="C39" s="1"/>
      <c r="D39" s="1"/>
      <c r="E39" s="1"/>
      <c r="F39" s="1" t="s">
        <v>123</v>
      </c>
      <c r="G39" s="1"/>
      <c r="H39" s="1"/>
      <c r="I39" s="1"/>
      <c r="J39" s="4">
        <f>ROUND(SUM(J36:J38),5)</f>
        <v>0</v>
      </c>
      <c r="K39" s="4">
        <f t="shared" ref="K39:U39" si="9">ROUND(SUM(K36:K38),5)</f>
        <v>0</v>
      </c>
      <c r="L39" s="4">
        <f t="shared" si="9"/>
        <v>0</v>
      </c>
      <c r="M39" s="4">
        <f t="shared" si="9"/>
        <v>0</v>
      </c>
      <c r="N39" s="4">
        <f t="shared" si="9"/>
        <v>0</v>
      </c>
      <c r="O39" s="4">
        <f t="shared" si="9"/>
        <v>0</v>
      </c>
      <c r="P39" s="4">
        <f t="shared" si="9"/>
        <v>0</v>
      </c>
      <c r="Q39" s="4">
        <f t="shared" si="9"/>
        <v>0</v>
      </c>
      <c r="R39" s="4">
        <f t="shared" si="9"/>
        <v>0</v>
      </c>
      <c r="S39" s="4">
        <f t="shared" si="9"/>
        <v>0</v>
      </c>
      <c r="T39" s="4">
        <f t="shared" si="9"/>
        <v>0</v>
      </c>
      <c r="U39" s="4">
        <f t="shared" si="9"/>
        <v>0</v>
      </c>
      <c r="V39" s="4">
        <f>ROUND(SUM(J39:U39),5)</f>
        <v>0</v>
      </c>
    </row>
    <row r="40" spans="1:24">
      <c r="A40" s="1"/>
      <c r="B40" s="1"/>
      <c r="C40" s="1"/>
      <c r="D40" s="1"/>
      <c r="E40" s="1"/>
      <c r="F40" s="1" t="s">
        <v>144</v>
      </c>
      <c r="G40" s="1"/>
      <c r="H40" s="1"/>
      <c r="I40" s="1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f t="shared" ref="V40:V43" si="10">ROUND(SUM(J40:U40),5)</f>
        <v>0</v>
      </c>
      <c r="W40" s="19"/>
    </row>
    <row r="41" spans="1:24">
      <c r="A41" s="1"/>
      <c r="B41" s="1"/>
      <c r="C41" s="1"/>
      <c r="D41" s="1"/>
      <c r="E41" s="1"/>
      <c r="F41" s="1" t="s">
        <v>145</v>
      </c>
      <c r="G41" s="1"/>
      <c r="H41" s="1"/>
      <c r="I41" s="1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f t="shared" si="10"/>
        <v>0</v>
      </c>
      <c r="W41" s="19"/>
    </row>
    <row r="42" spans="1:24">
      <c r="A42" s="1"/>
      <c r="B42" s="1"/>
      <c r="C42" s="1"/>
      <c r="D42" s="1"/>
      <c r="E42" s="1"/>
      <c r="F42" s="1" t="s">
        <v>125</v>
      </c>
      <c r="G42" s="1"/>
      <c r="H42" s="1"/>
      <c r="I42" s="1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f t="shared" si="10"/>
        <v>0</v>
      </c>
      <c r="W42" s="19"/>
    </row>
    <row r="43" spans="1:24">
      <c r="A43" s="1"/>
      <c r="B43" s="1"/>
      <c r="C43" s="1"/>
      <c r="D43" s="1"/>
      <c r="E43" s="1"/>
      <c r="F43" s="1" t="s">
        <v>146</v>
      </c>
      <c r="G43" s="1"/>
      <c r="H43" s="1"/>
      <c r="I43" s="1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f t="shared" si="10"/>
        <v>0</v>
      </c>
      <c r="W43" s="19"/>
    </row>
    <row r="44" spans="1:24" ht="15" thickBot="1">
      <c r="A44" s="1"/>
      <c r="B44" s="1"/>
      <c r="C44" s="1"/>
      <c r="D44" s="1"/>
      <c r="E44" s="1"/>
      <c r="F44" s="1" t="s">
        <v>147</v>
      </c>
      <c r="G44" s="1"/>
      <c r="H44" s="1"/>
      <c r="I44" s="1"/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f>ROUND(SUM(J44:U44),5)</f>
        <v>0</v>
      </c>
    </row>
    <row r="45" spans="1:24">
      <c r="A45" s="1"/>
      <c r="B45" s="1"/>
      <c r="C45" s="1"/>
      <c r="D45" s="1"/>
      <c r="E45" s="1" t="s">
        <v>130</v>
      </c>
      <c r="F45" s="1"/>
      <c r="G45" s="1"/>
      <c r="H45" s="1"/>
      <c r="I45" s="1"/>
      <c r="J45" s="4">
        <f>J44+J43+J42+J41+J40+J39+J35+J30+J26+J25+J24+J19+J11+J7</f>
        <v>0</v>
      </c>
      <c r="K45" s="4">
        <f t="shared" ref="K45:U45" si="11">K44+K43+K42+K41+K40+K39+K35+K30+K26+K25+K24+K19+K11+K7</f>
        <v>0</v>
      </c>
      <c r="L45" s="4">
        <f t="shared" si="11"/>
        <v>0</v>
      </c>
      <c r="M45" s="4">
        <f t="shared" si="11"/>
        <v>0</v>
      </c>
      <c r="N45" s="4">
        <f t="shared" si="11"/>
        <v>0</v>
      </c>
      <c r="O45" s="4">
        <f t="shared" si="11"/>
        <v>0</v>
      </c>
      <c r="P45" s="4">
        <f t="shared" si="11"/>
        <v>0</v>
      </c>
      <c r="Q45" s="4">
        <f t="shared" si="11"/>
        <v>0</v>
      </c>
      <c r="R45" s="4">
        <f t="shared" si="11"/>
        <v>0</v>
      </c>
      <c r="S45" s="4">
        <f t="shared" si="11"/>
        <v>0</v>
      </c>
      <c r="T45" s="4">
        <f t="shared" si="11"/>
        <v>0</v>
      </c>
      <c r="U45" s="4">
        <f t="shared" si="11"/>
        <v>0</v>
      </c>
      <c r="V45" s="4">
        <f>V44+V43+V42+V41+V40+V39+V35+V30+V26+V25+V24+V19+V11+V7</f>
        <v>0</v>
      </c>
      <c r="W45" s="19">
        <f>V45/V47</f>
        <v>0</v>
      </c>
      <c r="X45" s="4" t="s">
        <v>148</v>
      </c>
    </row>
    <row r="47" spans="1:24">
      <c r="T47" s="1"/>
      <c r="U47" s="209" t="s">
        <v>149</v>
      </c>
      <c r="V47" s="208">
        <v>160000000</v>
      </c>
    </row>
  </sheetData>
  <mergeCells count="1">
    <mergeCell ref="A2:I2"/>
  </mergeCells>
  <pageMargins left="0.7" right="0.7" top="0.75" bottom="0.75" header="0.1" footer="0.3"/>
  <pageSetup orientation="portrait" r:id="rId1"/>
  <headerFooter>
    <oddHeader>&amp;L&amp;"Arial,Bold"&amp;8 4:09 PM
&amp;"Arial,Bold"&amp;8 10/03/20
&amp;"Arial,Bold"&amp;8 Accrual Basis&amp;C&amp;"Arial,Bold"&amp;12 DemandGen International, Inc.
&amp;"Arial,Bold"&amp;14 Profit &amp;&amp; Loss Budget Overview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80EF-06FE-4649-99E9-5B7134A94C34}">
  <dimension ref="A1:Q18"/>
  <sheetViews>
    <sheetView zoomScale="90" zoomScaleNormal="90" workbookViewId="0">
      <pane ySplit="2" topLeftCell="A3" activePane="bottomLeft" state="frozen"/>
      <selection pane="bottomLeft" activeCell="C5" sqref="C5"/>
    </sheetView>
  </sheetViews>
  <sheetFormatPr defaultRowHeight="14.45"/>
  <cols>
    <col min="2" max="2" width="35" customWidth="1"/>
    <col min="3" max="3" width="12.7109375" customWidth="1"/>
    <col min="4" max="6" width="13.42578125" customWidth="1"/>
    <col min="7" max="7" width="15" customWidth="1"/>
    <col min="8" max="15" width="13.42578125" customWidth="1"/>
    <col min="16" max="16" width="15.7109375" customWidth="1"/>
    <col min="17" max="17" width="15.5703125" hidden="1" customWidth="1"/>
    <col min="18" max="18" width="13" customWidth="1"/>
  </cols>
  <sheetData>
    <row r="1" spans="1:17" ht="15" thickBot="1"/>
    <row r="2" spans="1:17">
      <c r="A2" t="s">
        <v>150</v>
      </c>
      <c r="C2" s="205"/>
      <c r="D2" s="199" t="s">
        <v>4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</row>
    <row r="3" spans="1:17" ht="29.1">
      <c r="C3" s="210" t="s">
        <v>151</v>
      </c>
      <c r="D3" s="202" t="s">
        <v>6</v>
      </c>
      <c r="E3" s="203" t="s">
        <v>7</v>
      </c>
      <c r="F3" s="203" t="s">
        <v>8</v>
      </c>
      <c r="G3" s="203" t="s">
        <v>9</v>
      </c>
      <c r="H3" s="203" t="s">
        <v>10</v>
      </c>
      <c r="I3" s="203" t="s">
        <v>11</v>
      </c>
      <c r="J3" s="203" t="s">
        <v>12</v>
      </c>
      <c r="K3" s="203" t="s">
        <v>13</v>
      </c>
      <c r="L3" s="203" t="s">
        <v>14</v>
      </c>
      <c r="M3" s="203" t="s">
        <v>15</v>
      </c>
      <c r="N3" s="203" t="s">
        <v>16</v>
      </c>
      <c r="O3" s="204" t="s">
        <v>17</v>
      </c>
      <c r="P3" s="206" t="s">
        <v>152</v>
      </c>
      <c r="Q3" s="8" t="s">
        <v>153</v>
      </c>
    </row>
    <row r="4" spans="1:17">
      <c r="C4" s="8"/>
      <c r="D4" s="44"/>
      <c r="E4" s="8"/>
      <c r="F4" s="8"/>
      <c r="G4" s="8"/>
      <c r="H4" s="8"/>
      <c r="I4" s="8"/>
      <c r="J4" s="8"/>
      <c r="K4" s="8"/>
      <c r="L4" s="8"/>
      <c r="M4" s="8"/>
      <c r="N4" s="8"/>
      <c r="O4" s="45"/>
    </row>
    <row r="5" spans="1:17">
      <c r="A5" s="188" t="s">
        <v>138</v>
      </c>
      <c r="D5" s="46"/>
      <c r="O5" s="47"/>
    </row>
    <row r="6" spans="1:17">
      <c r="A6">
        <v>1</v>
      </c>
      <c r="B6" s="116" t="s">
        <v>154</v>
      </c>
      <c r="C6" s="109">
        <v>0</v>
      </c>
      <c r="D6" s="48">
        <f>C6</f>
        <v>0</v>
      </c>
      <c r="E6" s="24">
        <f t="shared" ref="E6:N7" si="0">D6</f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49">
        <f t="shared" ref="O6" si="1">J6</f>
        <v>0</v>
      </c>
      <c r="P6" s="24">
        <f>SUM(D6:O6)</f>
        <v>0</v>
      </c>
    </row>
    <row r="7" spans="1:17">
      <c r="A7">
        <v>2</v>
      </c>
      <c r="B7" s="116" t="s">
        <v>155</v>
      </c>
      <c r="C7" s="109">
        <v>0</v>
      </c>
      <c r="D7" s="48">
        <f t="shared" ref="D7" si="2">C7</f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ref="I7" si="3">H7</f>
        <v>0</v>
      </c>
      <c r="J7" s="24">
        <f t="shared" ref="J7" si="4">I7</f>
        <v>0</v>
      </c>
      <c r="K7" s="24">
        <f t="shared" ref="K7" si="5">J7</f>
        <v>0</v>
      </c>
      <c r="L7" s="24">
        <f t="shared" ref="L7" si="6">K7</f>
        <v>0</v>
      </c>
      <c r="M7" s="24">
        <f t="shared" ref="M7" si="7">L7</f>
        <v>0</v>
      </c>
      <c r="N7" s="24">
        <f t="shared" ref="N7" si="8">M7</f>
        <v>0</v>
      </c>
      <c r="O7" s="49">
        <f t="shared" ref="O7" si="9">J7</f>
        <v>0</v>
      </c>
      <c r="P7" s="24">
        <f t="shared" ref="P7" si="10">SUM(D7:O7)</f>
        <v>0</v>
      </c>
    </row>
    <row r="8" spans="1:17">
      <c r="B8" s="188" t="s">
        <v>156</v>
      </c>
      <c r="C8" s="195"/>
      <c r="D8" s="196">
        <f>SUM(D6:D7)</f>
        <v>0</v>
      </c>
      <c r="E8" s="197">
        <f>SUM(E6:E7)</f>
        <v>0</v>
      </c>
      <c r="F8" s="197">
        <f>SUM(F6:F7)</f>
        <v>0</v>
      </c>
      <c r="G8" s="197">
        <f>SUM(G6:G7)</f>
        <v>0</v>
      </c>
      <c r="H8" s="197">
        <f>SUM(H6:H7)</f>
        <v>0</v>
      </c>
      <c r="I8" s="197">
        <f>SUM(I6:I7)</f>
        <v>0</v>
      </c>
      <c r="J8" s="197">
        <f>SUM(J6:J7)</f>
        <v>0</v>
      </c>
      <c r="K8" s="197">
        <f>SUM(K6:K7)</f>
        <v>0</v>
      </c>
      <c r="L8" s="197">
        <f>SUM(L6:L7)</f>
        <v>0</v>
      </c>
      <c r="M8" s="197">
        <f>SUM(M6:M7)</f>
        <v>0</v>
      </c>
      <c r="N8" s="197">
        <f>SUM(N6:N7)</f>
        <v>0</v>
      </c>
      <c r="O8" s="198">
        <f>SUM(O6:O7)</f>
        <v>0</v>
      </c>
      <c r="P8" s="197">
        <f t="shared" ref="P8" si="11">SUM(D8:O8)</f>
        <v>0</v>
      </c>
      <c r="Q8" s="24">
        <v>2892000</v>
      </c>
    </row>
    <row r="9" spans="1:17">
      <c r="C9" s="109"/>
      <c r="D9" s="48"/>
      <c r="E9" s="24"/>
      <c r="F9" s="24"/>
      <c r="G9" s="24"/>
      <c r="H9" s="24"/>
      <c r="I9" s="24"/>
      <c r="J9" s="24"/>
      <c r="K9" s="24"/>
      <c r="L9" s="24"/>
      <c r="M9" s="24"/>
      <c r="N9" s="24"/>
      <c r="O9" s="49"/>
      <c r="P9" s="24"/>
    </row>
    <row r="10" spans="1:17">
      <c r="C10" s="37"/>
      <c r="D10" s="48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9"/>
    </row>
    <row r="11" spans="1:17">
      <c r="A11" s="188" t="s">
        <v>50</v>
      </c>
      <c r="C11" s="38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7">
      <c r="A12">
        <v>1</v>
      </c>
      <c r="B12" t="s">
        <v>157</v>
      </c>
      <c r="C12" s="37">
        <v>0</v>
      </c>
      <c r="D12" s="48">
        <f>C12</f>
        <v>0</v>
      </c>
      <c r="E12" s="24">
        <f t="shared" ref="E12:G12" si="12">D12</f>
        <v>0</v>
      </c>
      <c r="F12" s="24">
        <f t="shared" si="12"/>
        <v>0</v>
      </c>
      <c r="G12" s="24">
        <f t="shared" si="12"/>
        <v>0</v>
      </c>
      <c r="H12" s="24">
        <f t="shared" ref="H12:N13" si="13">G12</f>
        <v>0</v>
      </c>
      <c r="I12" s="24">
        <f t="shared" si="13"/>
        <v>0</v>
      </c>
      <c r="J12" s="24">
        <f t="shared" si="13"/>
        <v>0</v>
      </c>
      <c r="K12" s="24">
        <f t="shared" si="13"/>
        <v>0</v>
      </c>
      <c r="L12" s="24">
        <f t="shared" si="13"/>
        <v>0</v>
      </c>
      <c r="M12" s="24">
        <f t="shared" si="13"/>
        <v>0</v>
      </c>
      <c r="N12" s="24">
        <f t="shared" si="13"/>
        <v>0</v>
      </c>
      <c r="O12" s="49">
        <f>J12</f>
        <v>0</v>
      </c>
      <c r="P12" s="24">
        <f t="shared" ref="P12:P15" si="14">SUM(D12:O12)</f>
        <v>0</v>
      </c>
    </row>
    <row r="13" spans="1:17">
      <c r="A13">
        <v>2</v>
      </c>
      <c r="B13" t="s">
        <v>52</v>
      </c>
      <c r="C13" s="37">
        <v>0</v>
      </c>
      <c r="D13" s="48">
        <f>C13</f>
        <v>0</v>
      </c>
      <c r="E13" s="24">
        <f t="shared" ref="E13:J13" si="15">D13</f>
        <v>0</v>
      </c>
      <c r="F13" s="24">
        <f t="shared" si="15"/>
        <v>0</v>
      </c>
      <c r="G13" s="24">
        <f t="shared" si="15"/>
        <v>0</v>
      </c>
      <c r="H13" s="24">
        <f t="shared" si="15"/>
        <v>0</v>
      </c>
      <c r="I13" s="24">
        <f t="shared" si="15"/>
        <v>0</v>
      </c>
      <c r="J13" s="24">
        <f t="shared" si="15"/>
        <v>0</v>
      </c>
      <c r="K13" s="24">
        <f t="shared" si="13"/>
        <v>0</v>
      </c>
      <c r="L13" s="24">
        <f t="shared" si="13"/>
        <v>0</v>
      </c>
      <c r="M13" s="24">
        <f t="shared" si="13"/>
        <v>0</v>
      </c>
      <c r="N13" s="24">
        <f t="shared" si="13"/>
        <v>0</v>
      </c>
      <c r="O13" s="49">
        <f>J13</f>
        <v>0</v>
      </c>
      <c r="P13" s="24">
        <f t="shared" si="14"/>
        <v>0</v>
      </c>
    </row>
    <row r="14" spans="1:17">
      <c r="C14" s="24"/>
      <c r="D14" s="64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  <c r="P14" s="24">
        <f t="shared" si="14"/>
        <v>0</v>
      </c>
    </row>
    <row r="15" spans="1:17">
      <c r="B15" s="188" t="s">
        <v>158</v>
      </c>
      <c r="C15" s="24"/>
      <c r="D15" s="196">
        <f>SUM(D12:D13)</f>
        <v>0</v>
      </c>
      <c r="E15" s="197">
        <f>SUM(E12:E13)</f>
        <v>0</v>
      </c>
      <c r="F15" s="197">
        <f>SUM(F12:F13)</f>
        <v>0</v>
      </c>
      <c r="G15" s="197">
        <f>SUM(G12:G13)</f>
        <v>0</v>
      </c>
      <c r="H15" s="197">
        <f>SUM(H12:H13)</f>
        <v>0</v>
      </c>
      <c r="I15" s="197">
        <f>SUM(I12:I13)</f>
        <v>0</v>
      </c>
      <c r="J15" s="197">
        <f>SUM(J12:J13)</f>
        <v>0</v>
      </c>
      <c r="K15" s="197">
        <f>SUM(K12:K13)</f>
        <v>0</v>
      </c>
      <c r="L15" s="197">
        <f>SUM(L12:L13)</f>
        <v>0</v>
      </c>
      <c r="M15" s="197">
        <f>SUM(M12:M13)</f>
        <v>0</v>
      </c>
      <c r="N15" s="197">
        <f>SUM(N12:N13)</f>
        <v>0</v>
      </c>
      <c r="O15" s="198">
        <f>SUM(O12:O13)</f>
        <v>0</v>
      </c>
      <c r="P15" s="197">
        <f t="shared" si="14"/>
        <v>0</v>
      </c>
      <c r="Q15" s="24">
        <v>360000</v>
      </c>
    </row>
    <row r="16" spans="1:17">
      <c r="B16" s="188"/>
      <c r="C16" s="24"/>
      <c r="D16" s="48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49"/>
      <c r="P16" s="24"/>
      <c r="Q16" s="24"/>
    </row>
    <row r="17" spans="2:17" ht="15" thickBot="1">
      <c r="B17" s="188"/>
      <c r="C17" s="24"/>
      <c r="D17" s="48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49"/>
      <c r="P17" s="24"/>
      <c r="Q17" s="24"/>
    </row>
    <row r="18" spans="2:17" ht="15" thickBot="1">
      <c r="B18" s="189" t="s">
        <v>159</v>
      </c>
      <c r="C18" s="190"/>
      <c r="D18" s="191">
        <f>D15+D8</f>
        <v>0</v>
      </c>
      <c r="E18" s="192">
        <f>E15+E8</f>
        <v>0</v>
      </c>
      <c r="F18" s="192">
        <f>F15+F8</f>
        <v>0</v>
      </c>
      <c r="G18" s="192">
        <f>G15+G8</f>
        <v>0</v>
      </c>
      <c r="H18" s="192">
        <f>H15+H8</f>
        <v>0</v>
      </c>
      <c r="I18" s="192">
        <f>I15+I8</f>
        <v>0</v>
      </c>
      <c r="J18" s="192">
        <f>J15+J8</f>
        <v>0</v>
      </c>
      <c r="K18" s="192">
        <f>K15+K8</f>
        <v>0</v>
      </c>
      <c r="L18" s="192">
        <f>L15+L8</f>
        <v>0</v>
      </c>
      <c r="M18" s="192">
        <f>M15+M8</f>
        <v>0</v>
      </c>
      <c r="N18" s="192">
        <f>N15+N8</f>
        <v>0</v>
      </c>
      <c r="O18" s="193">
        <f>O15+O8</f>
        <v>0</v>
      </c>
      <c r="P18" s="194">
        <f>P15+P8</f>
        <v>0</v>
      </c>
    </row>
  </sheetData>
  <phoneticPr fontId="4" type="noConversion"/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B8AD-7971-4F87-A1EE-1E3B44279EA2}">
  <sheetPr codeName="Sheet5"/>
  <dimension ref="A1:X59"/>
  <sheetViews>
    <sheetView zoomScale="85" zoomScaleNormal="85" workbookViewId="0">
      <pane xSplit="9" ySplit="3" topLeftCell="J4" activePane="bottomRight" state="frozenSplit"/>
      <selection pane="bottomRight" activeCell="N12" sqref="N12"/>
      <selection pane="bottomLeft" activeCell="A3" sqref="A3"/>
      <selection pane="topRight" activeCell="J1" sqref="J1"/>
    </sheetView>
  </sheetViews>
  <sheetFormatPr defaultRowHeight="14.45" outlineLevelCol="1"/>
  <cols>
    <col min="1" max="1" width="38.140625" style="9" bestFit="1" customWidth="1"/>
    <col min="2" max="8" width="3" style="9" customWidth="1"/>
    <col min="9" max="9" width="38.85546875" style="9" customWidth="1"/>
    <col min="10" max="10" width="14.7109375" customWidth="1" outlineLevel="1" collapsed="1"/>
    <col min="11" max="21" width="14.7109375" customWidth="1" outlineLevel="1"/>
    <col min="22" max="22" width="14.28515625" style="118" bestFit="1" customWidth="1"/>
    <col min="23" max="24" width="11.5703125" bestFit="1" customWidth="1"/>
  </cols>
  <sheetData>
    <row r="1" spans="1:24">
      <c r="J1" s="56" t="s">
        <v>3</v>
      </c>
      <c r="K1" s="57"/>
      <c r="L1" s="57"/>
      <c r="M1" s="57"/>
      <c r="N1" s="57"/>
      <c r="O1" s="57"/>
      <c r="P1" s="57"/>
      <c r="Q1" s="57"/>
      <c r="R1" s="77"/>
      <c r="S1" s="77"/>
      <c r="T1" s="77"/>
      <c r="U1" s="78"/>
      <c r="V1" s="117"/>
    </row>
    <row r="2" spans="1:24" ht="15" thickBot="1">
      <c r="J2" s="79" t="s">
        <v>10</v>
      </c>
      <c r="K2" s="80" t="s">
        <v>62</v>
      </c>
      <c r="L2" s="80" t="s">
        <v>63</v>
      </c>
      <c r="M2" s="80" t="s">
        <v>64</v>
      </c>
      <c r="N2" s="80" t="s">
        <v>65</v>
      </c>
      <c r="O2" s="80" t="s">
        <v>66</v>
      </c>
      <c r="P2" s="80" t="s">
        <v>67</v>
      </c>
      <c r="Q2" s="80" t="s">
        <v>68</v>
      </c>
      <c r="R2" s="81" t="s">
        <v>58</v>
      </c>
      <c r="S2" s="81" t="s">
        <v>59</v>
      </c>
      <c r="T2" s="81" t="s">
        <v>60</v>
      </c>
      <c r="U2" s="82" t="s">
        <v>61</v>
      </c>
    </row>
    <row r="3" spans="1:24" s="8" customFormat="1" ht="15.6" thickTop="1" thickBot="1">
      <c r="A3" s="6" t="s">
        <v>69</v>
      </c>
      <c r="B3" s="6"/>
      <c r="C3" s="6"/>
      <c r="E3" s="6"/>
      <c r="F3" s="6"/>
      <c r="G3" s="6"/>
      <c r="H3" s="6"/>
      <c r="I3" s="6"/>
      <c r="J3" s="71" t="s">
        <v>74</v>
      </c>
      <c r="K3" s="7" t="s">
        <v>75</v>
      </c>
      <c r="L3" s="7" t="s">
        <v>76</v>
      </c>
      <c r="M3" s="7" t="s">
        <v>77</v>
      </c>
      <c r="N3" s="7" t="s">
        <v>78</v>
      </c>
      <c r="O3" s="7" t="s">
        <v>79</v>
      </c>
      <c r="P3" s="7" t="s">
        <v>80</v>
      </c>
      <c r="Q3" s="7" t="s">
        <v>81</v>
      </c>
      <c r="R3" s="7" t="s">
        <v>70</v>
      </c>
      <c r="S3" s="7" t="s">
        <v>71</v>
      </c>
      <c r="T3" s="7" t="s">
        <v>72</v>
      </c>
      <c r="U3" s="72" t="s">
        <v>73</v>
      </c>
      <c r="V3" s="119" t="s">
        <v>3</v>
      </c>
      <c r="W3" s="8" t="s">
        <v>2</v>
      </c>
      <c r="X3" s="8" t="s">
        <v>160</v>
      </c>
    </row>
    <row r="4" spans="1:24" ht="15.6" thickTop="1" thickBot="1">
      <c r="A4" s="1"/>
      <c r="B4" s="1"/>
      <c r="C4" s="1"/>
      <c r="D4" s="1"/>
      <c r="E4" s="1" t="s">
        <v>82</v>
      </c>
      <c r="F4" s="1"/>
      <c r="G4" s="1"/>
      <c r="H4" s="1"/>
      <c r="I4" s="1"/>
      <c r="J4" s="73"/>
      <c r="K4" s="4"/>
      <c r="L4" s="4"/>
      <c r="M4" s="4"/>
      <c r="N4" s="4"/>
      <c r="O4" s="4"/>
      <c r="P4" s="4"/>
      <c r="Q4" s="4"/>
      <c r="R4" s="4"/>
      <c r="S4" s="4"/>
      <c r="T4" s="4"/>
      <c r="U4" s="74"/>
    </row>
    <row r="5" spans="1:24">
      <c r="A5" s="1"/>
      <c r="B5" s="1"/>
      <c r="C5" s="1"/>
      <c r="D5" s="1"/>
      <c r="E5" s="1"/>
      <c r="F5" s="1" t="s">
        <v>83</v>
      </c>
      <c r="G5" s="1"/>
      <c r="H5" s="1"/>
      <c r="I5" s="1"/>
      <c r="J5" s="120"/>
      <c r="K5" s="121"/>
      <c r="L5" s="121"/>
      <c r="M5" s="121" t="e">
        <f>M7*0.05</f>
        <v>#REF!</v>
      </c>
      <c r="N5" s="121" t="e">
        <f t="shared" ref="N5:U5" si="0">N7*0.05</f>
        <v>#REF!</v>
      </c>
      <c r="O5" s="121" t="e">
        <f t="shared" si="0"/>
        <v>#REF!</v>
      </c>
      <c r="P5" s="121" t="e">
        <f t="shared" si="0"/>
        <v>#REF!</v>
      </c>
      <c r="Q5" s="121" t="e">
        <f t="shared" si="0"/>
        <v>#REF!</v>
      </c>
      <c r="R5" s="121" t="e">
        <f t="shared" si="0"/>
        <v>#REF!</v>
      </c>
      <c r="S5" s="121" t="e">
        <f t="shared" si="0"/>
        <v>#REF!</v>
      </c>
      <c r="T5" s="121" t="e">
        <f t="shared" si="0"/>
        <v>#REF!</v>
      </c>
      <c r="U5" s="122" t="e">
        <f t="shared" si="0"/>
        <v>#REF!</v>
      </c>
    </row>
    <row r="6" spans="1:24" ht="15" thickBot="1">
      <c r="A6" s="1"/>
      <c r="B6" s="1"/>
      <c r="C6" s="1"/>
      <c r="D6" s="1"/>
      <c r="E6" s="1"/>
      <c r="F6" s="1"/>
      <c r="G6" s="1" t="s">
        <v>84</v>
      </c>
      <c r="H6" s="1"/>
      <c r="I6" s="1"/>
      <c r="J6" s="75" t="e">
        <f t="shared" ref="J6:Q6" si="1">J7*0.1</f>
        <v>#REF!</v>
      </c>
      <c r="K6" s="5" t="e">
        <f t="shared" si="1"/>
        <v>#REF!</v>
      </c>
      <c r="L6" s="5" t="e">
        <f t="shared" si="1"/>
        <v>#REF!</v>
      </c>
      <c r="M6" s="5" t="e">
        <f t="shared" si="1"/>
        <v>#REF!</v>
      </c>
      <c r="N6" s="5" t="e">
        <f t="shared" si="1"/>
        <v>#REF!</v>
      </c>
      <c r="O6" s="5" t="e">
        <f t="shared" si="1"/>
        <v>#REF!</v>
      </c>
      <c r="P6" s="5" t="e">
        <f t="shared" si="1"/>
        <v>#REF!</v>
      </c>
      <c r="Q6" s="5" t="e">
        <f t="shared" si="1"/>
        <v>#REF!</v>
      </c>
      <c r="R6" s="5" t="e">
        <f>R7*0.1</f>
        <v>#REF!</v>
      </c>
      <c r="S6" s="5" t="e">
        <f t="shared" ref="S6:U6" si="2">S7*0.1</f>
        <v>#REF!</v>
      </c>
      <c r="T6" s="5" t="e">
        <f t="shared" si="2"/>
        <v>#REF!</v>
      </c>
      <c r="U6" s="76" t="e">
        <f t="shared" si="2"/>
        <v>#REF!</v>
      </c>
    </row>
    <row r="7" spans="1:24" ht="15" thickBot="1">
      <c r="A7" s="1"/>
      <c r="B7" s="1"/>
      <c r="C7" s="1"/>
      <c r="D7" s="1"/>
      <c r="E7" s="1"/>
      <c r="F7" s="1"/>
      <c r="G7" s="1" t="s">
        <v>85</v>
      </c>
      <c r="H7" s="1"/>
      <c r="I7" s="1"/>
      <c r="J7" s="75" t="e">
        <f>'Staff Budget'!#REF!</f>
        <v>#REF!</v>
      </c>
      <c r="K7" s="5" t="e">
        <f>'Staff Budget'!#REF!</f>
        <v>#REF!</v>
      </c>
      <c r="L7" s="5" t="e">
        <f>'Staff Budget'!#REF!</f>
        <v>#REF!</v>
      </c>
      <c r="M7" s="5" t="e">
        <f>'Staff Budget'!#REF!</f>
        <v>#REF!</v>
      </c>
      <c r="N7" s="5" t="e">
        <f>'Staff Budget'!#REF!</f>
        <v>#REF!</v>
      </c>
      <c r="O7" s="5" t="e">
        <f>'Staff Budget'!#REF!</f>
        <v>#REF!</v>
      </c>
      <c r="P7" s="5" t="e">
        <f>'Staff Budget'!#REF!</f>
        <v>#REF!</v>
      </c>
      <c r="Q7" s="5" t="e">
        <f>'Staff Budget'!#REF!</f>
        <v>#REF!</v>
      </c>
      <c r="R7" s="5" t="e">
        <f>'Staff Budget'!#REF!</f>
        <v>#REF!</v>
      </c>
      <c r="S7" s="5" t="e">
        <f>'Staff Budget'!#REF!</f>
        <v>#REF!</v>
      </c>
      <c r="T7" s="5" t="e">
        <f>'Staff Budget'!#REF!</f>
        <v>#REF!</v>
      </c>
      <c r="U7" s="76" t="e">
        <f>'Staff Budget'!#REF!</f>
        <v>#REF!</v>
      </c>
    </row>
    <row r="8" spans="1:24">
      <c r="A8" s="1"/>
      <c r="B8" s="1"/>
      <c r="C8" s="1"/>
      <c r="D8" s="1"/>
      <c r="E8" s="1"/>
      <c r="F8" s="1" t="s">
        <v>86</v>
      </c>
      <c r="G8" s="1"/>
      <c r="H8" s="1"/>
      <c r="I8" s="1"/>
      <c r="J8" s="120" t="e">
        <f t="shared" ref="J8:Q8" si="3">ROUND(SUM(J5:J7),5)</f>
        <v>#REF!</v>
      </c>
      <c r="K8" s="121" t="e">
        <f t="shared" si="3"/>
        <v>#REF!</v>
      </c>
      <c r="L8" s="121" t="e">
        <f t="shared" si="3"/>
        <v>#REF!</v>
      </c>
      <c r="M8" s="121" t="e">
        <f t="shared" si="3"/>
        <v>#REF!</v>
      </c>
      <c r="N8" s="121" t="e">
        <f t="shared" si="3"/>
        <v>#REF!</v>
      </c>
      <c r="O8" s="121" t="e">
        <f t="shared" si="3"/>
        <v>#REF!</v>
      </c>
      <c r="P8" s="121" t="e">
        <f t="shared" si="3"/>
        <v>#REF!</v>
      </c>
      <c r="Q8" s="121" t="e">
        <f t="shared" si="3"/>
        <v>#REF!</v>
      </c>
      <c r="R8" s="121" t="e">
        <f t="shared" ref="R8:U8" si="4">ROUND(SUM(R5:R7),5)</f>
        <v>#REF!</v>
      </c>
      <c r="S8" s="121" t="e">
        <f t="shared" si="4"/>
        <v>#REF!</v>
      </c>
      <c r="T8" s="121" t="e">
        <f t="shared" si="4"/>
        <v>#REF!</v>
      </c>
      <c r="U8" s="122" t="e">
        <f t="shared" si="4"/>
        <v>#REF!</v>
      </c>
      <c r="V8" s="118" t="e">
        <f>SUM(J8:U8)</f>
        <v>#REF!</v>
      </c>
      <c r="W8" s="24">
        <v>0</v>
      </c>
      <c r="X8" s="24" t="e">
        <f>V8-W8</f>
        <v>#REF!</v>
      </c>
    </row>
    <row r="9" spans="1:24">
      <c r="A9" s="1"/>
      <c r="B9" s="1"/>
      <c r="C9" s="1"/>
      <c r="D9" s="1"/>
      <c r="E9" s="1"/>
      <c r="F9" s="1" t="s">
        <v>88</v>
      </c>
      <c r="G9" s="1"/>
      <c r="H9" s="1"/>
      <c r="I9" s="1"/>
      <c r="J9" s="73"/>
      <c r="K9" s="4"/>
      <c r="L9" s="4"/>
      <c r="M9" s="4"/>
      <c r="N9" s="4"/>
      <c r="O9" s="4"/>
      <c r="P9" s="4"/>
      <c r="Q9" s="4"/>
      <c r="R9" s="4"/>
      <c r="S9" s="4"/>
      <c r="T9" s="4"/>
      <c r="U9" s="74"/>
    </row>
    <row r="10" spans="1:24">
      <c r="A10" s="86" t="s">
        <v>89</v>
      </c>
      <c r="B10" s="86"/>
      <c r="C10" s="86"/>
      <c r="D10" s="87"/>
      <c r="E10" s="86"/>
      <c r="F10" s="86"/>
      <c r="G10" s="86" t="s">
        <v>90</v>
      </c>
      <c r="H10" s="86"/>
      <c r="I10" s="86"/>
      <c r="J10" s="165">
        <v>10000</v>
      </c>
      <c r="K10" s="166">
        <v>10000</v>
      </c>
      <c r="L10" s="166">
        <v>10000</v>
      </c>
      <c r="M10" s="166">
        <v>10000</v>
      </c>
      <c r="N10" s="166">
        <v>10000</v>
      </c>
      <c r="O10" s="166">
        <v>10000</v>
      </c>
      <c r="P10" s="166">
        <v>10000</v>
      </c>
      <c r="Q10" s="166">
        <v>10000</v>
      </c>
      <c r="R10" s="166">
        <v>15000</v>
      </c>
      <c r="S10" s="166">
        <v>15000</v>
      </c>
      <c r="T10" s="166">
        <v>15000</v>
      </c>
      <c r="U10" s="167">
        <v>15000</v>
      </c>
    </row>
    <row r="11" spans="1:24">
      <c r="A11" s="86" t="s">
        <v>89</v>
      </c>
      <c r="B11" s="86"/>
      <c r="C11" s="86"/>
      <c r="D11" s="87"/>
      <c r="E11" s="86"/>
      <c r="F11" s="86"/>
      <c r="G11" s="86" t="s">
        <v>91</v>
      </c>
      <c r="H11" s="86"/>
      <c r="I11" s="86"/>
      <c r="J11" s="165">
        <v>15000</v>
      </c>
      <c r="K11" s="166">
        <v>15000</v>
      </c>
      <c r="L11" s="166">
        <v>15000</v>
      </c>
      <c r="M11" s="166">
        <v>15000</v>
      </c>
      <c r="N11" s="166">
        <v>15000</v>
      </c>
      <c r="O11" s="166">
        <v>15000</v>
      </c>
      <c r="P11" s="166">
        <v>15000</v>
      </c>
      <c r="Q11" s="166">
        <v>15000</v>
      </c>
      <c r="R11" s="166">
        <v>25000</v>
      </c>
      <c r="S11" s="166">
        <v>25000</v>
      </c>
      <c r="T11" s="166">
        <v>25000</v>
      </c>
      <c r="U11" s="167">
        <v>25000</v>
      </c>
    </row>
    <row r="12" spans="1:24">
      <c r="A12" s="1"/>
      <c r="B12" s="1"/>
      <c r="C12" s="1"/>
      <c r="D12" s="1"/>
      <c r="E12" s="1"/>
      <c r="F12" s="1" t="s">
        <v>92</v>
      </c>
      <c r="G12" s="1"/>
      <c r="H12" s="1"/>
      <c r="I12" s="1"/>
      <c r="J12" s="73">
        <f t="shared" ref="J12:Q12" si="5">SUM(J10:J11)</f>
        <v>25000</v>
      </c>
      <c r="K12" s="4">
        <f t="shared" si="5"/>
        <v>25000</v>
      </c>
      <c r="L12" s="4">
        <f t="shared" si="5"/>
        <v>25000</v>
      </c>
      <c r="M12" s="4">
        <f t="shared" si="5"/>
        <v>25000</v>
      </c>
      <c r="N12" s="4">
        <f t="shared" si="5"/>
        <v>25000</v>
      </c>
      <c r="O12" s="4">
        <f t="shared" si="5"/>
        <v>25000</v>
      </c>
      <c r="P12" s="4">
        <f t="shared" si="5"/>
        <v>25000</v>
      </c>
      <c r="Q12" s="4">
        <f t="shared" si="5"/>
        <v>25000</v>
      </c>
      <c r="R12" s="4">
        <f t="shared" ref="R12:U12" si="6">SUM(R10:R11)</f>
        <v>40000</v>
      </c>
      <c r="S12" s="4">
        <f t="shared" si="6"/>
        <v>40000</v>
      </c>
      <c r="T12" s="4">
        <f t="shared" si="6"/>
        <v>40000</v>
      </c>
      <c r="U12" s="74">
        <f t="shared" si="6"/>
        <v>40000</v>
      </c>
      <c r="V12" s="118">
        <f>SUM(J12:U12)</f>
        <v>360000</v>
      </c>
      <c r="W12" s="123">
        <v>200000</v>
      </c>
      <c r="X12" s="24">
        <f>V12-W12</f>
        <v>160000</v>
      </c>
    </row>
    <row r="13" spans="1:24">
      <c r="A13" s="1"/>
      <c r="B13" s="1"/>
      <c r="C13" s="1"/>
      <c r="D13" s="1"/>
      <c r="E13" s="1"/>
      <c r="F13" s="1" t="s">
        <v>93</v>
      </c>
      <c r="G13" s="1"/>
      <c r="H13" s="1"/>
      <c r="I13" s="1"/>
      <c r="J13" s="73"/>
      <c r="K13" s="4"/>
      <c r="L13" s="4"/>
      <c r="M13" s="4"/>
      <c r="N13" s="4"/>
      <c r="O13" s="4"/>
      <c r="P13" s="4"/>
      <c r="Q13" s="4"/>
      <c r="R13" s="4"/>
      <c r="S13" s="4"/>
      <c r="T13" s="4"/>
      <c r="U13" s="74"/>
    </row>
    <row r="14" spans="1:24">
      <c r="A14" s="86" t="s">
        <v>94</v>
      </c>
      <c r="B14" s="86"/>
      <c r="C14" s="86"/>
      <c r="D14" s="87"/>
      <c r="E14" s="86"/>
      <c r="F14" s="86"/>
      <c r="G14" s="86" t="s">
        <v>95</v>
      </c>
      <c r="H14" s="86"/>
      <c r="I14" s="86"/>
      <c r="J14" s="165">
        <v>25000</v>
      </c>
      <c r="K14" s="166">
        <v>25000</v>
      </c>
      <c r="L14" s="166">
        <v>25000</v>
      </c>
      <c r="M14" s="166">
        <v>25000</v>
      </c>
      <c r="N14" s="166">
        <v>25000</v>
      </c>
      <c r="O14" s="166">
        <v>25000</v>
      </c>
      <c r="P14" s="166">
        <v>25000</v>
      </c>
      <c r="Q14" s="166">
        <v>25000</v>
      </c>
      <c r="R14" s="166">
        <v>25000</v>
      </c>
      <c r="S14" s="166">
        <v>25000</v>
      </c>
      <c r="T14" s="166">
        <v>25000</v>
      </c>
      <c r="U14" s="167">
        <v>25000</v>
      </c>
    </row>
    <row r="15" spans="1:24">
      <c r="A15" s="86" t="s">
        <v>94</v>
      </c>
      <c r="B15" s="86"/>
      <c r="C15" s="86"/>
      <c r="D15" s="87"/>
      <c r="E15" s="86"/>
      <c r="F15" s="86"/>
      <c r="G15" s="86" t="s">
        <v>96</v>
      </c>
      <c r="H15" s="86"/>
      <c r="I15" s="86"/>
      <c r="J15" s="165">
        <v>10000</v>
      </c>
      <c r="K15" s="166">
        <v>10000</v>
      </c>
      <c r="L15" s="166">
        <v>10000</v>
      </c>
      <c r="M15" s="166">
        <v>10000</v>
      </c>
      <c r="N15" s="166">
        <v>10000</v>
      </c>
      <c r="O15" s="166">
        <v>10000</v>
      </c>
      <c r="P15" s="166">
        <v>10000</v>
      </c>
      <c r="Q15" s="166">
        <v>10000</v>
      </c>
      <c r="R15" s="166">
        <v>10000</v>
      </c>
      <c r="S15" s="166">
        <v>10000</v>
      </c>
      <c r="T15" s="166">
        <v>10000</v>
      </c>
      <c r="U15" s="167">
        <v>10000</v>
      </c>
    </row>
    <row r="16" spans="1:24">
      <c r="A16" s="86" t="s">
        <v>94</v>
      </c>
      <c r="B16" s="86"/>
      <c r="C16" s="86"/>
      <c r="D16" s="87"/>
      <c r="E16" s="86"/>
      <c r="F16" s="86"/>
      <c r="G16" s="86" t="s">
        <v>97</v>
      </c>
      <c r="H16" s="86"/>
      <c r="I16" s="86"/>
      <c r="J16" s="165">
        <v>10000</v>
      </c>
      <c r="K16" s="166">
        <v>10000</v>
      </c>
      <c r="L16" s="166">
        <v>10000</v>
      </c>
      <c r="M16" s="166">
        <v>10000</v>
      </c>
      <c r="N16" s="166">
        <v>10000</v>
      </c>
      <c r="O16" s="166">
        <v>10000</v>
      </c>
      <c r="P16" s="166">
        <v>10000</v>
      </c>
      <c r="Q16" s="166">
        <v>10000</v>
      </c>
      <c r="R16" s="166">
        <v>10000</v>
      </c>
      <c r="S16" s="166">
        <v>10000</v>
      </c>
      <c r="T16" s="166">
        <v>10000</v>
      </c>
      <c r="U16" s="167">
        <v>10000</v>
      </c>
    </row>
    <row r="17" spans="1:24">
      <c r="A17" s="86" t="s">
        <v>94</v>
      </c>
      <c r="B17" s="86"/>
      <c r="C17" s="86"/>
      <c r="D17" s="87"/>
      <c r="E17" s="86"/>
      <c r="F17" s="86"/>
      <c r="G17" s="86" t="s">
        <v>98</v>
      </c>
      <c r="H17" s="86"/>
      <c r="I17" s="86"/>
      <c r="J17" s="165">
        <v>5000</v>
      </c>
      <c r="K17" s="166">
        <v>5000</v>
      </c>
      <c r="L17" s="166">
        <v>5000</v>
      </c>
      <c r="M17" s="166">
        <v>5000</v>
      </c>
      <c r="N17" s="166">
        <v>5000</v>
      </c>
      <c r="O17" s="166">
        <v>5000</v>
      </c>
      <c r="P17" s="166">
        <v>5000</v>
      </c>
      <c r="Q17" s="166">
        <v>5000</v>
      </c>
      <c r="R17" s="166">
        <v>7500</v>
      </c>
      <c r="S17" s="166">
        <v>7500</v>
      </c>
      <c r="T17" s="166">
        <v>7500</v>
      </c>
      <c r="U17" s="167">
        <v>7500</v>
      </c>
    </row>
    <row r="18" spans="1:24" s="116" customFormat="1" ht="15" thickBot="1">
      <c r="A18" s="99" t="s">
        <v>94</v>
      </c>
      <c r="B18" s="99"/>
      <c r="C18" s="99"/>
      <c r="D18" s="99"/>
      <c r="E18" s="99"/>
      <c r="F18" s="99"/>
      <c r="G18" s="99" t="s">
        <v>99</v>
      </c>
      <c r="H18" s="99"/>
      <c r="I18" s="99"/>
      <c r="J18" s="168">
        <v>7500</v>
      </c>
      <c r="K18" s="169">
        <v>7500</v>
      </c>
      <c r="L18" s="169">
        <v>7500</v>
      </c>
      <c r="M18" s="169">
        <v>7500</v>
      </c>
      <c r="N18" s="169">
        <v>7500</v>
      </c>
      <c r="O18" s="169">
        <v>7500</v>
      </c>
      <c r="P18" s="169">
        <v>7500</v>
      </c>
      <c r="Q18" s="169">
        <v>7500</v>
      </c>
      <c r="R18" s="169">
        <v>5000</v>
      </c>
      <c r="S18" s="169">
        <v>5000</v>
      </c>
      <c r="T18" s="169">
        <v>5000</v>
      </c>
      <c r="U18" s="170">
        <v>5000</v>
      </c>
      <c r="V18" s="118"/>
    </row>
    <row r="19" spans="1:24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73">
        <f t="shared" ref="J19:Q19" si="7">ROUND(SUM(J13:J18),5)</f>
        <v>57500</v>
      </c>
      <c r="K19" s="4">
        <f t="shared" si="7"/>
        <v>57500</v>
      </c>
      <c r="L19" s="4">
        <f t="shared" si="7"/>
        <v>57500</v>
      </c>
      <c r="M19" s="4">
        <f t="shared" si="7"/>
        <v>57500</v>
      </c>
      <c r="N19" s="4">
        <f t="shared" si="7"/>
        <v>57500</v>
      </c>
      <c r="O19" s="4">
        <f t="shared" si="7"/>
        <v>57500</v>
      </c>
      <c r="P19" s="4">
        <f t="shared" si="7"/>
        <v>57500</v>
      </c>
      <c r="Q19" s="4">
        <f t="shared" si="7"/>
        <v>57500</v>
      </c>
      <c r="R19" s="4">
        <f>ROUND(SUM(R13:R18),5)</f>
        <v>57500</v>
      </c>
      <c r="S19" s="4">
        <f t="shared" ref="S19:U19" si="8">ROUND(SUM(S13:S18),5)</f>
        <v>57500</v>
      </c>
      <c r="T19" s="4">
        <f t="shared" si="8"/>
        <v>57500</v>
      </c>
      <c r="U19" s="74">
        <f t="shared" si="8"/>
        <v>57500</v>
      </c>
      <c r="V19" s="118">
        <f>SUM(J19:U19)</f>
        <v>690000</v>
      </c>
      <c r="W19" s="24">
        <v>410000</v>
      </c>
      <c r="X19" s="24">
        <f>V19-W19</f>
        <v>280000</v>
      </c>
    </row>
    <row r="20" spans="1:24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73"/>
      <c r="K20" s="4"/>
      <c r="L20" s="4"/>
      <c r="M20" s="4"/>
      <c r="N20" s="4"/>
      <c r="O20" s="4"/>
      <c r="P20" s="4"/>
      <c r="Q20" s="4"/>
      <c r="R20" s="4"/>
      <c r="S20" s="4"/>
      <c r="T20" s="4"/>
      <c r="U20" s="74"/>
    </row>
    <row r="21" spans="1:24">
      <c r="A21" s="86" t="s">
        <v>102</v>
      </c>
      <c r="B21" s="86"/>
      <c r="C21" s="86"/>
      <c r="D21" s="87"/>
      <c r="E21" s="86"/>
      <c r="F21" s="86"/>
      <c r="G21" s="86" t="s">
        <v>103</v>
      </c>
      <c r="H21" s="86"/>
      <c r="I21" s="86"/>
      <c r="J21" s="165">
        <v>2500</v>
      </c>
      <c r="K21" s="166">
        <v>2500</v>
      </c>
      <c r="L21" s="166">
        <v>2500</v>
      </c>
      <c r="M21" s="166">
        <v>2500</v>
      </c>
      <c r="N21" s="166">
        <v>2500</v>
      </c>
      <c r="O21" s="166">
        <v>2500</v>
      </c>
      <c r="P21" s="166">
        <v>2500</v>
      </c>
      <c r="Q21" s="166">
        <v>2500</v>
      </c>
      <c r="R21" s="166">
        <v>4000</v>
      </c>
      <c r="S21" s="166">
        <v>4000</v>
      </c>
      <c r="T21" s="166">
        <v>4000</v>
      </c>
      <c r="U21" s="167">
        <v>4000</v>
      </c>
    </row>
    <row r="22" spans="1:24">
      <c r="A22" s="86" t="s">
        <v>102</v>
      </c>
      <c r="B22" s="86"/>
      <c r="C22" s="86"/>
      <c r="D22" s="87"/>
      <c r="E22" s="86"/>
      <c r="F22" s="86"/>
      <c r="G22" s="86" t="s">
        <v>104</v>
      </c>
      <c r="H22" s="86"/>
      <c r="I22" s="86"/>
      <c r="J22" s="165">
        <v>12500</v>
      </c>
      <c r="K22" s="166">
        <v>12500</v>
      </c>
      <c r="L22" s="166">
        <v>12500</v>
      </c>
      <c r="M22" s="166">
        <v>12500</v>
      </c>
      <c r="N22" s="166">
        <v>12500</v>
      </c>
      <c r="O22" s="166">
        <v>12500</v>
      </c>
      <c r="P22" s="166">
        <v>12500</v>
      </c>
      <c r="Q22" s="166">
        <v>12500</v>
      </c>
      <c r="R22" s="166">
        <v>25000</v>
      </c>
      <c r="S22" s="166">
        <v>25000</v>
      </c>
      <c r="T22" s="166">
        <v>25000</v>
      </c>
      <c r="U22" s="167">
        <v>25000</v>
      </c>
    </row>
    <row r="23" spans="1:24" s="116" customFormat="1">
      <c r="A23" s="99" t="s">
        <v>102</v>
      </c>
      <c r="B23" s="99"/>
      <c r="C23" s="99"/>
      <c r="D23" s="99"/>
      <c r="E23" s="99"/>
      <c r="F23" s="99"/>
      <c r="G23" s="99" t="s">
        <v>105</v>
      </c>
      <c r="H23" s="99"/>
      <c r="I23" s="99"/>
      <c r="J23" s="165">
        <v>10000</v>
      </c>
      <c r="K23" s="166">
        <v>10000</v>
      </c>
      <c r="L23" s="166">
        <v>10000</v>
      </c>
      <c r="M23" s="166">
        <v>10000</v>
      </c>
      <c r="N23" s="166">
        <v>10000</v>
      </c>
      <c r="O23" s="166">
        <v>10000</v>
      </c>
      <c r="P23" s="166">
        <v>10000</v>
      </c>
      <c r="Q23" s="166">
        <v>10000</v>
      </c>
      <c r="R23" s="166">
        <v>30000</v>
      </c>
      <c r="S23" s="166">
        <v>30000</v>
      </c>
      <c r="T23" s="166">
        <v>30000</v>
      </c>
      <c r="U23" s="167">
        <v>30000</v>
      </c>
      <c r="V23" s="118"/>
    </row>
    <row r="24" spans="1:24">
      <c r="A24" s="1"/>
      <c r="B24" s="1"/>
      <c r="C24" s="1"/>
      <c r="D24" s="1"/>
      <c r="E24" s="1"/>
      <c r="F24" s="1" t="s">
        <v>106</v>
      </c>
      <c r="G24" s="1"/>
      <c r="H24" s="1"/>
      <c r="I24" s="1"/>
      <c r="J24" s="73">
        <f t="shared" ref="J24:Q24" si="9">ROUND(SUM(J20:J23),5)</f>
        <v>25000</v>
      </c>
      <c r="K24" s="4">
        <f t="shared" si="9"/>
        <v>25000</v>
      </c>
      <c r="L24" s="4">
        <f t="shared" si="9"/>
        <v>25000</v>
      </c>
      <c r="M24" s="4">
        <f t="shared" si="9"/>
        <v>25000</v>
      </c>
      <c r="N24" s="4">
        <f t="shared" si="9"/>
        <v>25000</v>
      </c>
      <c r="O24" s="4">
        <f t="shared" si="9"/>
        <v>25000</v>
      </c>
      <c r="P24" s="4">
        <f t="shared" si="9"/>
        <v>25000</v>
      </c>
      <c r="Q24" s="4">
        <f t="shared" si="9"/>
        <v>25000</v>
      </c>
      <c r="R24" s="4">
        <f>ROUND(SUM(R20:R23),5)</f>
        <v>59000</v>
      </c>
      <c r="S24" s="4">
        <f t="shared" ref="S24:U24" si="10">ROUND(SUM(S20:S23),5)</f>
        <v>59000</v>
      </c>
      <c r="T24" s="4">
        <f t="shared" si="10"/>
        <v>59000</v>
      </c>
      <c r="U24" s="74">
        <f t="shared" si="10"/>
        <v>59000</v>
      </c>
      <c r="V24" s="118">
        <f>SUM(J24:U24)</f>
        <v>436000</v>
      </c>
    </row>
    <row r="25" spans="1:24">
      <c r="A25" s="86" t="s">
        <v>107</v>
      </c>
      <c r="B25" s="86"/>
      <c r="C25" s="86"/>
      <c r="D25" s="87"/>
      <c r="E25" s="86"/>
      <c r="F25" s="86" t="s">
        <v>108</v>
      </c>
      <c r="G25" s="86"/>
      <c r="H25" s="86"/>
      <c r="I25" s="86"/>
      <c r="J25" s="165">
        <v>10000</v>
      </c>
      <c r="K25" s="166">
        <v>10000</v>
      </c>
      <c r="L25" s="166">
        <v>10000</v>
      </c>
      <c r="M25" s="166">
        <v>10000</v>
      </c>
      <c r="N25" s="166">
        <v>10000</v>
      </c>
      <c r="O25" s="166">
        <v>10000</v>
      </c>
      <c r="P25" s="166">
        <v>10000</v>
      </c>
      <c r="Q25" s="166">
        <v>10000</v>
      </c>
      <c r="R25" s="166">
        <v>25000</v>
      </c>
      <c r="S25" s="166">
        <v>25000</v>
      </c>
      <c r="T25" s="166">
        <v>25000</v>
      </c>
      <c r="U25" s="167">
        <v>25000</v>
      </c>
    </row>
    <row r="26" spans="1:24">
      <c r="A26" s="86" t="s">
        <v>107</v>
      </c>
      <c r="B26" s="86"/>
      <c r="C26" s="86"/>
      <c r="D26" s="87"/>
      <c r="E26" s="86"/>
      <c r="F26" s="86" t="s">
        <v>109</v>
      </c>
      <c r="G26" s="86"/>
      <c r="H26" s="86"/>
      <c r="I26" s="86"/>
      <c r="J26" s="165">
        <v>1250</v>
      </c>
      <c r="K26" s="166">
        <v>1250</v>
      </c>
      <c r="L26" s="166">
        <v>1250</v>
      </c>
      <c r="M26" s="166">
        <v>1250</v>
      </c>
      <c r="N26" s="166">
        <v>1250</v>
      </c>
      <c r="O26" s="166">
        <v>1250</v>
      </c>
      <c r="P26" s="166">
        <v>1250</v>
      </c>
      <c r="Q26" s="166">
        <v>1250</v>
      </c>
      <c r="R26" s="166">
        <v>5000</v>
      </c>
      <c r="S26" s="166">
        <v>5000</v>
      </c>
      <c r="T26" s="166">
        <v>5000</v>
      </c>
      <c r="U26" s="167">
        <v>5000</v>
      </c>
    </row>
    <row r="27" spans="1:24">
      <c r="A27" s="1"/>
      <c r="B27" s="1"/>
      <c r="C27" s="1"/>
      <c r="D27" s="1"/>
      <c r="E27" s="1"/>
      <c r="F27" s="1" t="s">
        <v>110</v>
      </c>
      <c r="G27" s="1"/>
      <c r="H27" s="1"/>
      <c r="I27" s="1"/>
      <c r="J27" s="73">
        <f t="shared" ref="J27:T27" si="11">SUM(J25:J26)</f>
        <v>11250</v>
      </c>
      <c r="K27" s="4">
        <f t="shared" si="11"/>
        <v>11250</v>
      </c>
      <c r="L27" s="4">
        <f t="shared" si="11"/>
        <v>11250</v>
      </c>
      <c r="M27" s="4">
        <f t="shared" si="11"/>
        <v>11250</v>
      </c>
      <c r="N27" s="4">
        <f t="shared" si="11"/>
        <v>11250</v>
      </c>
      <c r="O27" s="4">
        <f t="shared" si="11"/>
        <v>11250</v>
      </c>
      <c r="P27" s="4">
        <f t="shared" si="11"/>
        <v>11250</v>
      </c>
      <c r="Q27" s="4">
        <f t="shared" si="11"/>
        <v>11250</v>
      </c>
      <c r="R27" s="4">
        <f t="shared" si="11"/>
        <v>30000</v>
      </c>
      <c r="S27" s="4">
        <f t="shared" si="11"/>
        <v>30000</v>
      </c>
      <c r="T27" s="4">
        <f t="shared" si="11"/>
        <v>30000</v>
      </c>
      <c r="U27" s="74">
        <f>SUM(U25:U26)</f>
        <v>30000</v>
      </c>
      <c r="V27" s="118">
        <f>SUM(J27:U27)</f>
        <v>210000</v>
      </c>
      <c r="W27" s="24">
        <v>27000</v>
      </c>
      <c r="X27" s="24">
        <f>V27-W27</f>
        <v>183000</v>
      </c>
    </row>
    <row r="28" spans="1:24">
      <c r="A28" s="86" t="s">
        <v>89</v>
      </c>
      <c r="B28" s="86"/>
      <c r="C28" s="86"/>
      <c r="D28" s="87"/>
      <c r="E28" s="86"/>
      <c r="F28" s="86"/>
      <c r="G28" s="86" t="s">
        <v>111</v>
      </c>
      <c r="H28" s="86"/>
      <c r="I28" s="86"/>
      <c r="J28" s="165"/>
      <c r="K28" s="166"/>
      <c r="L28" s="166"/>
      <c r="M28" s="166"/>
      <c r="N28" s="166"/>
      <c r="O28" s="166">
        <v>75000</v>
      </c>
      <c r="P28" s="166"/>
      <c r="Q28" s="166"/>
      <c r="R28" s="166"/>
      <c r="S28" s="166"/>
      <c r="T28" s="166"/>
      <c r="U28" s="167">
        <v>125000</v>
      </c>
    </row>
    <row r="29" spans="1:24" s="116" customFormat="1">
      <c r="A29" s="99" t="s">
        <v>89</v>
      </c>
      <c r="B29" s="99"/>
      <c r="C29" s="99"/>
      <c r="D29" s="99"/>
      <c r="E29" s="99"/>
      <c r="F29" s="99"/>
      <c r="G29" s="99" t="s">
        <v>112</v>
      </c>
      <c r="H29" s="99"/>
      <c r="I29" s="99"/>
      <c r="J29" s="165">
        <v>10000</v>
      </c>
      <c r="K29" s="166">
        <v>10000</v>
      </c>
      <c r="L29" s="166">
        <v>10000</v>
      </c>
      <c r="M29" s="166">
        <v>10000</v>
      </c>
      <c r="N29" s="166">
        <v>10000</v>
      </c>
      <c r="O29" s="166">
        <v>50000</v>
      </c>
      <c r="P29" s="166">
        <v>10000</v>
      </c>
      <c r="Q29" s="166">
        <v>10000</v>
      </c>
      <c r="R29" s="166">
        <v>10000</v>
      </c>
      <c r="S29" s="166">
        <v>10000</v>
      </c>
      <c r="T29" s="166">
        <v>10000</v>
      </c>
      <c r="U29" s="167">
        <v>65000</v>
      </c>
      <c r="V29" s="118"/>
    </row>
    <row r="30" spans="1:24">
      <c r="A30" s="1"/>
      <c r="B30" s="1"/>
      <c r="C30" s="1"/>
      <c r="D30" s="1"/>
      <c r="E30" s="1"/>
      <c r="F30" s="1" t="s">
        <v>113</v>
      </c>
      <c r="G30" s="1"/>
      <c r="H30" s="1"/>
      <c r="I30" s="1"/>
      <c r="J30" s="73">
        <f t="shared" ref="J30:U30" si="12">ROUND(SUM(J28:J29),5)</f>
        <v>10000</v>
      </c>
      <c r="K30" s="4">
        <f t="shared" si="12"/>
        <v>10000</v>
      </c>
      <c r="L30" s="4">
        <f t="shared" si="12"/>
        <v>10000</v>
      </c>
      <c r="M30" s="4">
        <f t="shared" si="12"/>
        <v>10000</v>
      </c>
      <c r="N30" s="4">
        <f t="shared" si="12"/>
        <v>10000</v>
      </c>
      <c r="O30" s="4">
        <f t="shared" si="12"/>
        <v>125000</v>
      </c>
      <c r="P30" s="4">
        <f t="shared" si="12"/>
        <v>10000</v>
      </c>
      <c r="Q30" s="4">
        <f t="shared" si="12"/>
        <v>10000</v>
      </c>
      <c r="R30" s="4">
        <f t="shared" si="12"/>
        <v>10000</v>
      </c>
      <c r="S30" s="4">
        <f t="shared" si="12"/>
        <v>10000</v>
      </c>
      <c r="T30" s="4">
        <f t="shared" si="12"/>
        <v>10000</v>
      </c>
      <c r="U30" s="74">
        <f t="shared" si="12"/>
        <v>190000</v>
      </c>
      <c r="V30" s="118">
        <f>SUM(J30:U30)</f>
        <v>415000</v>
      </c>
      <c r="W30" s="123">
        <v>1</v>
      </c>
      <c r="X30" s="24">
        <f>V30-W30</f>
        <v>414999</v>
      </c>
    </row>
    <row r="31" spans="1:24">
      <c r="A31" s="1"/>
      <c r="B31" s="1"/>
      <c r="C31" s="1"/>
      <c r="D31" s="1"/>
      <c r="E31" s="1"/>
      <c r="F31" s="1" t="s">
        <v>114</v>
      </c>
      <c r="G31" s="1"/>
      <c r="H31" s="1"/>
      <c r="I31" s="1"/>
      <c r="J31" s="73"/>
      <c r="K31" s="4"/>
      <c r="L31" s="4"/>
      <c r="M31" s="4"/>
      <c r="N31" s="4"/>
      <c r="O31" s="4"/>
      <c r="P31" s="4"/>
      <c r="Q31" s="4"/>
      <c r="R31" s="4"/>
      <c r="S31" s="4"/>
      <c r="T31" s="4"/>
      <c r="U31" s="74"/>
    </row>
    <row r="32" spans="1:24">
      <c r="A32" s="86" t="s">
        <v>102</v>
      </c>
      <c r="B32" s="86"/>
      <c r="C32" s="86"/>
      <c r="D32" s="87"/>
      <c r="E32" s="86"/>
      <c r="F32" s="86"/>
      <c r="G32" s="86" t="s">
        <v>115</v>
      </c>
      <c r="H32" s="86"/>
      <c r="I32" s="86"/>
      <c r="J32" s="165">
        <v>7500</v>
      </c>
      <c r="K32" s="166">
        <v>7500</v>
      </c>
      <c r="L32" s="166">
        <v>7500</v>
      </c>
      <c r="M32" s="166">
        <v>7500</v>
      </c>
      <c r="N32" s="166">
        <v>7500</v>
      </c>
      <c r="O32" s="166">
        <v>7500</v>
      </c>
      <c r="P32" s="166">
        <v>7500</v>
      </c>
      <c r="Q32" s="166">
        <v>7500</v>
      </c>
      <c r="R32" s="166">
        <v>10000</v>
      </c>
      <c r="S32" s="166">
        <v>10000</v>
      </c>
      <c r="T32" s="166">
        <v>10000</v>
      </c>
      <c r="U32" s="167">
        <v>10000</v>
      </c>
    </row>
    <row r="33" spans="1:24">
      <c r="A33" s="86" t="s">
        <v>102</v>
      </c>
      <c r="B33" s="86"/>
      <c r="C33" s="86"/>
      <c r="D33" s="87"/>
      <c r="E33" s="86"/>
      <c r="F33" s="86"/>
      <c r="G33" s="86" t="s">
        <v>116</v>
      </c>
      <c r="H33" s="86"/>
      <c r="I33" s="86"/>
      <c r="J33" s="165">
        <v>4000</v>
      </c>
      <c r="K33" s="166">
        <v>4000</v>
      </c>
      <c r="L33" s="166">
        <v>4000</v>
      </c>
      <c r="M33" s="166">
        <v>4000</v>
      </c>
      <c r="N33" s="166">
        <v>4000</v>
      </c>
      <c r="O33" s="166">
        <v>4000</v>
      </c>
      <c r="P33" s="166">
        <v>4000</v>
      </c>
      <c r="Q33" s="166">
        <v>4000</v>
      </c>
      <c r="R33" s="166">
        <v>6000</v>
      </c>
      <c r="S33" s="166">
        <v>6000</v>
      </c>
      <c r="T33" s="166">
        <v>6000</v>
      </c>
      <c r="U33" s="167">
        <v>6000</v>
      </c>
    </row>
    <row r="34" spans="1:24" s="116" customFormat="1">
      <c r="A34" s="99" t="s">
        <v>102</v>
      </c>
      <c r="B34" s="99"/>
      <c r="C34" s="99"/>
      <c r="D34" s="99"/>
      <c r="E34" s="99"/>
      <c r="F34" s="99"/>
      <c r="G34" s="99" t="s">
        <v>117</v>
      </c>
      <c r="H34" s="99"/>
      <c r="I34" s="99"/>
      <c r="J34" s="165">
        <v>1500</v>
      </c>
      <c r="K34" s="166">
        <v>1500</v>
      </c>
      <c r="L34" s="166">
        <v>1500</v>
      </c>
      <c r="M34" s="166">
        <v>1500</v>
      </c>
      <c r="N34" s="166">
        <v>1500</v>
      </c>
      <c r="O34" s="166">
        <v>1500</v>
      </c>
      <c r="P34" s="166">
        <v>1500</v>
      </c>
      <c r="Q34" s="166">
        <v>1500</v>
      </c>
      <c r="R34" s="166">
        <v>3000</v>
      </c>
      <c r="S34" s="166">
        <v>3000</v>
      </c>
      <c r="T34" s="166">
        <v>3000</v>
      </c>
      <c r="U34" s="167">
        <v>3000</v>
      </c>
      <c r="V34" s="118"/>
    </row>
    <row r="35" spans="1:24">
      <c r="A35" s="1"/>
      <c r="B35" s="1"/>
      <c r="C35" s="1"/>
      <c r="D35" s="1"/>
      <c r="E35" s="1"/>
      <c r="F35" s="1" t="s">
        <v>118</v>
      </c>
      <c r="G35" s="1"/>
      <c r="H35" s="1"/>
      <c r="I35" s="1"/>
      <c r="J35" s="73">
        <f t="shared" ref="J35:Q35" si="13">ROUND(SUM(J31:J34),5)</f>
        <v>13000</v>
      </c>
      <c r="K35" s="4">
        <f t="shared" si="13"/>
        <v>13000</v>
      </c>
      <c r="L35" s="4">
        <f t="shared" si="13"/>
        <v>13000</v>
      </c>
      <c r="M35" s="4">
        <f t="shared" si="13"/>
        <v>13000</v>
      </c>
      <c r="N35" s="4">
        <f t="shared" si="13"/>
        <v>13000</v>
      </c>
      <c r="O35" s="4">
        <f t="shared" si="13"/>
        <v>13000</v>
      </c>
      <c r="P35" s="4">
        <f t="shared" si="13"/>
        <v>13000</v>
      </c>
      <c r="Q35" s="4">
        <f t="shared" si="13"/>
        <v>13000</v>
      </c>
      <c r="R35" s="4">
        <f>ROUND(SUM(R31:R34),5)</f>
        <v>19000</v>
      </c>
      <c r="S35" s="4">
        <f t="shared" ref="S35:U35" si="14">ROUND(SUM(S31:S34),5)</f>
        <v>19000</v>
      </c>
      <c r="T35" s="4">
        <f t="shared" si="14"/>
        <v>19000</v>
      </c>
      <c r="U35" s="74">
        <f t="shared" si="14"/>
        <v>19000</v>
      </c>
      <c r="V35" s="118">
        <f>SUM(J35:U35)</f>
        <v>180000</v>
      </c>
    </row>
    <row r="36" spans="1:24">
      <c r="A36" s="1"/>
      <c r="B36" s="1"/>
      <c r="C36" s="1"/>
      <c r="D36" s="1"/>
      <c r="E36" s="1"/>
      <c r="F36" s="1" t="s">
        <v>119</v>
      </c>
      <c r="G36" s="1"/>
      <c r="H36" s="1"/>
      <c r="I36" s="1"/>
      <c r="J36" s="73"/>
      <c r="K36" s="4"/>
      <c r="L36" s="4"/>
      <c r="M36" s="4"/>
      <c r="N36" s="4"/>
      <c r="O36" s="4"/>
      <c r="P36" s="4"/>
      <c r="Q36" s="4"/>
      <c r="R36" s="4"/>
      <c r="S36" s="4"/>
      <c r="T36" s="4"/>
      <c r="U36" s="74"/>
    </row>
    <row r="37" spans="1:24">
      <c r="A37" s="86" t="s">
        <v>120</v>
      </c>
      <c r="B37" s="86"/>
      <c r="C37" s="86"/>
      <c r="D37" s="87"/>
      <c r="E37" s="86"/>
      <c r="F37" s="86"/>
      <c r="G37" s="86" t="s">
        <v>121</v>
      </c>
      <c r="H37" s="86"/>
      <c r="I37" s="86"/>
      <c r="J37" s="165">
        <v>5000</v>
      </c>
      <c r="K37" s="166">
        <v>5000</v>
      </c>
      <c r="L37" s="166">
        <v>5000</v>
      </c>
      <c r="M37" s="166">
        <v>5000</v>
      </c>
      <c r="N37" s="166">
        <v>5000</v>
      </c>
      <c r="O37" s="166">
        <v>5000</v>
      </c>
      <c r="P37" s="166">
        <v>5000</v>
      </c>
      <c r="Q37" s="166">
        <v>5000</v>
      </c>
      <c r="R37" s="166">
        <v>10000</v>
      </c>
      <c r="S37" s="166">
        <v>10000</v>
      </c>
      <c r="T37" s="166">
        <v>10000</v>
      </c>
      <c r="U37" s="167">
        <v>10000</v>
      </c>
    </row>
    <row r="38" spans="1:24" s="116" customFormat="1">
      <c r="A38" s="99" t="s">
        <v>102</v>
      </c>
      <c r="B38" s="99"/>
      <c r="C38" s="99"/>
      <c r="D38" s="99"/>
      <c r="E38" s="99"/>
      <c r="F38" s="99"/>
      <c r="G38" s="99" t="s">
        <v>122</v>
      </c>
      <c r="H38" s="99"/>
      <c r="I38" s="99"/>
      <c r="J38" s="165">
        <v>2500</v>
      </c>
      <c r="K38" s="166">
        <v>2500</v>
      </c>
      <c r="L38" s="166">
        <v>2500</v>
      </c>
      <c r="M38" s="166">
        <v>2500</v>
      </c>
      <c r="N38" s="166">
        <v>2500</v>
      </c>
      <c r="O38" s="166">
        <v>2500</v>
      </c>
      <c r="P38" s="166">
        <v>2500</v>
      </c>
      <c r="Q38" s="166">
        <v>2500</v>
      </c>
      <c r="R38" s="166">
        <v>4500</v>
      </c>
      <c r="S38" s="166">
        <v>4500</v>
      </c>
      <c r="T38" s="166">
        <v>4500</v>
      </c>
      <c r="U38" s="167">
        <v>4500</v>
      </c>
      <c r="V38" s="118"/>
    </row>
    <row r="39" spans="1:24">
      <c r="A39" s="1"/>
      <c r="B39" s="1"/>
      <c r="C39" s="1"/>
      <c r="D39" s="1"/>
      <c r="E39" s="1"/>
      <c r="F39" s="1" t="s">
        <v>123</v>
      </c>
      <c r="G39" s="1"/>
      <c r="H39" s="1"/>
      <c r="I39" s="1"/>
      <c r="J39" s="73">
        <f t="shared" ref="J39:Q39" si="15">ROUND(SUM(J36:J38),5)</f>
        <v>7500</v>
      </c>
      <c r="K39" s="4">
        <f t="shared" si="15"/>
        <v>7500</v>
      </c>
      <c r="L39" s="4">
        <f t="shared" si="15"/>
        <v>7500</v>
      </c>
      <c r="M39" s="4">
        <f t="shared" si="15"/>
        <v>7500</v>
      </c>
      <c r="N39" s="4">
        <f t="shared" si="15"/>
        <v>7500</v>
      </c>
      <c r="O39" s="4">
        <f t="shared" si="15"/>
        <v>7500</v>
      </c>
      <c r="P39" s="4">
        <f t="shared" si="15"/>
        <v>7500</v>
      </c>
      <c r="Q39" s="4">
        <f t="shared" si="15"/>
        <v>7500</v>
      </c>
      <c r="R39" s="4">
        <f>ROUND(SUM(R36:R38),5)</f>
        <v>14500</v>
      </c>
      <c r="S39" s="4">
        <f t="shared" ref="S39:U39" si="16">ROUND(SUM(S36:S38),5)</f>
        <v>14500</v>
      </c>
      <c r="T39" s="4">
        <f t="shared" si="16"/>
        <v>14500</v>
      </c>
      <c r="U39" s="74">
        <f t="shared" si="16"/>
        <v>14500</v>
      </c>
      <c r="V39" s="118">
        <f>SUM(J39:U39)</f>
        <v>118000</v>
      </c>
    </row>
    <row r="40" spans="1:24">
      <c r="A40" s="86" t="s">
        <v>120</v>
      </c>
      <c r="B40" s="86"/>
      <c r="C40" s="86"/>
      <c r="D40" s="87"/>
      <c r="E40" s="86"/>
      <c r="F40" s="86" t="s">
        <v>124</v>
      </c>
      <c r="G40" s="86"/>
      <c r="H40" s="86"/>
      <c r="I40" s="86"/>
      <c r="J40" s="165">
        <v>5000</v>
      </c>
      <c r="K40" s="166">
        <v>5000</v>
      </c>
      <c r="L40" s="166">
        <v>5000</v>
      </c>
      <c r="M40" s="166">
        <v>5000</v>
      </c>
      <c r="N40" s="166">
        <v>5000</v>
      </c>
      <c r="O40" s="166">
        <v>5000</v>
      </c>
      <c r="P40" s="166">
        <v>5000</v>
      </c>
      <c r="Q40" s="166">
        <v>5000</v>
      </c>
      <c r="R40" s="166">
        <v>10000</v>
      </c>
      <c r="S40" s="166">
        <v>10000</v>
      </c>
      <c r="T40" s="166">
        <v>10000</v>
      </c>
      <c r="U40" s="167">
        <v>10000</v>
      </c>
    </row>
    <row r="41" spans="1:24">
      <c r="A41" s="86" t="s">
        <v>120</v>
      </c>
      <c r="B41" s="86"/>
      <c r="C41" s="86"/>
      <c r="D41" s="87"/>
      <c r="E41" s="86"/>
      <c r="F41" s="86" t="s">
        <v>125</v>
      </c>
      <c r="G41" s="86"/>
      <c r="H41" s="86"/>
      <c r="I41" s="86"/>
      <c r="J41" s="165">
        <v>5000</v>
      </c>
      <c r="K41" s="166">
        <v>5000</v>
      </c>
      <c r="L41" s="166">
        <v>5000</v>
      </c>
      <c r="M41" s="166">
        <v>5000</v>
      </c>
      <c r="N41" s="166">
        <v>5000</v>
      </c>
      <c r="O41" s="166">
        <v>5000</v>
      </c>
      <c r="P41" s="166">
        <v>5000</v>
      </c>
      <c r="Q41" s="166">
        <v>5000</v>
      </c>
      <c r="R41" s="166">
        <v>5000</v>
      </c>
      <c r="S41" s="166">
        <v>5000</v>
      </c>
      <c r="T41" s="166">
        <v>5000</v>
      </c>
      <c r="U41" s="167">
        <v>5000</v>
      </c>
    </row>
    <row r="42" spans="1:24">
      <c r="A42" s="86" t="s">
        <v>120</v>
      </c>
      <c r="B42" s="86"/>
      <c r="C42" s="86"/>
      <c r="D42" s="87"/>
      <c r="E42" s="86"/>
      <c r="F42" s="86" t="s">
        <v>126</v>
      </c>
      <c r="G42" s="86"/>
      <c r="H42" s="86"/>
      <c r="I42" s="86"/>
      <c r="J42" s="165">
        <v>5000</v>
      </c>
      <c r="K42" s="166">
        <v>5000</v>
      </c>
      <c r="L42" s="166">
        <v>5000</v>
      </c>
      <c r="M42" s="166">
        <v>5000</v>
      </c>
      <c r="N42" s="166">
        <v>5000</v>
      </c>
      <c r="O42" s="166">
        <v>5000</v>
      </c>
      <c r="P42" s="166">
        <v>5000</v>
      </c>
      <c r="Q42" s="166">
        <v>5000</v>
      </c>
      <c r="R42" s="166">
        <v>5000</v>
      </c>
      <c r="S42" s="166">
        <v>5000</v>
      </c>
      <c r="T42" s="166">
        <v>5000</v>
      </c>
      <c r="U42" s="167">
        <v>5000</v>
      </c>
    </row>
    <row r="43" spans="1:24">
      <c r="A43" s="86" t="s">
        <v>127</v>
      </c>
      <c r="B43" s="86"/>
      <c r="C43" s="86"/>
      <c r="D43" s="87"/>
      <c r="E43" s="86"/>
      <c r="F43" s="86" t="s">
        <v>128</v>
      </c>
      <c r="G43" s="86"/>
      <c r="H43" s="86"/>
      <c r="I43" s="86"/>
      <c r="J43" s="165">
        <v>1000</v>
      </c>
      <c r="K43" s="166">
        <v>1000</v>
      </c>
      <c r="L43" s="166">
        <v>1000</v>
      </c>
      <c r="M43" s="166">
        <v>1000</v>
      </c>
      <c r="N43" s="166">
        <v>1000</v>
      </c>
      <c r="O43" s="166">
        <v>1000</v>
      </c>
      <c r="P43" s="166">
        <v>1000</v>
      </c>
      <c r="Q43" s="166">
        <v>1000</v>
      </c>
      <c r="R43" s="166">
        <v>5000</v>
      </c>
      <c r="S43" s="166">
        <v>5000</v>
      </c>
      <c r="T43" s="166">
        <v>5000</v>
      </c>
      <c r="U43" s="167">
        <v>5000</v>
      </c>
    </row>
    <row r="44" spans="1:24" s="116" customFormat="1">
      <c r="A44" s="99" t="s">
        <v>102</v>
      </c>
      <c r="B44" s="99"/>
      <c r="C44" s="99"/>
      <c r="D44" s="99"/>
      <c r="E44" s="99"/>
      <c r="F44" s="99" t="s">
        <v>129</v>
      </c>
      <c r="G44" s="99"/>
      <c r="H44" s="99"/>
      <c r="I44" s="99"/>
      <c r="J44" s="165">
        <v>25000</v>
      </c>
      <c r="K44" s="166">
        <v>25000</v>
      </c>
      <c r="L44" s="166">
        <v>25000</v>
      </c>
      <c r="M44" s="166">
        <v>25000</v>
      </c>
      <c r="N44" s="166">
        <v>25000</v>
      </c>
      <c r="O44" s="166">
        <v>25000</v>
      </c>
      <c r="P44" s="166">
        <v>25000</v>
      </c>
      <c r="Q44" s="166">
        <v>25000</v>
      </c>
      <c r="R44" s="166">
        <v>15000</v>
      </c>
      <c r="S44" s="166">
        <v>15000</v>
      </c>
      <c r="T44" s="166">
        <v>15000</v>
      </c>
      <c r="U44" s="167">
        <v>15000</v>
      </c>
      <c r="V44" s="118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73">
        <f>SUM(J40:J44)</f>
        <v>41000</v>
      </c>
      <c r="K45" s="4">
        <f t="shared" ref="K45:U45" si="17">SUM(K40:K44)</f>
        <v>41000</v>
      </c>
      <c r="L45" s="4">
        <f t="shared" si="17"/>
        <v>41000</v>
      </c>
      <c r="M45" s="4">
        <f t="shared" si="17"/>
        <v>41000</v>
      </c>
      <c r="N45" s="4">
        <f t="shared" si="17"/>
        <v>41000</v>
      </c>
      <c r="O45" s="4">
        <f t="shared" si="17"/>
        <v>41000</v>
      </c>
      <c r="P45" s="4">
        <f t="shared" si="17"/>
        <v>41000</v>
      </c>
      <c r="Q45" s="4">
        <f t="shared" si="17"/>
        <v>41000</v>
      </c>
      <c r="R45" s="4">
        <f t="shared" si="17"/>
        <v>40000</v>
      </c>
      <c r="S45" s="4">
        <f t="shared" si="17"/>
        <v>40000</v>
      </c>
      <c r="T45" s="4">
        <f t="shared" si="17"/>
        <v>40000</v>
      </c>
      <c r="U45" s="118">
        <f t="shared" si="17"/>
        <v>40000</v>
      </c>
      <c r="V45" s="118">
        <f>SUM(J45:U45)</f>
        <v>488000</v>
      </c>
      <c r="W45">
        <v>26000</v>
      </c>
      <c r="X45" s="24">
        <f>V45-W45</f>
        <v>462000</v>
      </c>
    </row>
    <row r="46" spans="1:24" s="116" customFormat="1">
      <c r="A46" s="99"/>
      <c r="B46" s="99"/>
      <c r="C46" s="99"/>
      <c r="D46" s="99"/>
      <c r="E46" s="99"/>
      <c r="F46" s="99"/>
      <c r="G46" s="99"/>
      <c r="H46" s="99"/>
      <c r="I46" s="99"/>
      <c r="J46" s="165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7"/>
      <c r="V46" s="118"/>
    </row>
    <row r="47" spans="1:24" s="116" customFormat="1">
      <c r="A47" s="99"/>
      <c r="B47" s="99"/>
      <c r="C47" s="99"/>
      <c r="D47" s="99"/>
      <c r="E47" s="99"/>
      <c r="F47" s="99"/>
      <c r="G47" s="99"/>
      <c r="H47" s="99"/>
      <c r="I47" s="99"/>
      <c r="J47" s="165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118"/>
    </row>
    <row r="48" spans="1:24" ht="15" thickBot="1">
      <c r="A48" s="1"/>
      <c r="B48" s="1"/>
      <c r="C48" s="1"/>
      <c r="D48" s="1"/>
      <c r="E48" s="1" t="s">
        <v>130</v>
      </c>
      <c r="F48" s="1"/>
      <c r="G48" s="1"/>
      <c r="H48" s="1"/>
      <c r="I48" s="1"/>
      <c r="J48" s="75" t="e">
        <f t="shared" ref="J48:U48" si="18">J44+J43+J42+J41+J40+J39+J35+J30+J26+J25+J24+J19+J12+J8</f>
        <v>#REF!</v>
      </c>
      <c r="K48" s="5" t="e">
        <f t="shared" si="18"/>
        <v>#REF!</v>
      </c>
      <c r="L48" s="5" t="e">
        <f t="shared" si="18"/>
        <v>#REF!</v>
      </c>
      <c r="M48" s="5" t="e">
        <f t="shared" si="18"/>
        <v>#REF!</v>
      </c>
      <c r="N48" s="5" t="e">
        <f t="shared" si="18"/>
        <v>#REF!</v>
      </c>
      <c r="O48" s="5" t="e">
        <f t="shared" si="18"/>
        <v>#REF!</v>
      </c>
      <c r="P48" s="5" t="e">
        <f t="shared" si="18"/>
        <v>#REF!</v>
      </c>
      <c r="Q48" s="5" t="e">
        <f t="shared" si="18"/>
        <v>#REF!</v>
      </c>
      <c r="R48" s="5" t="e">
        <f t="shared" si="18"/>
        <v>#REF!</v>
      </c>
      <c r="S48" s="5" t="e">
        <f t="shared" si="18"/>
        <v>#REF!</v>
      </c>
      <c r="T48" s="5" t="e">
        <f t="shared" si="18"/>
        <v>#REF!</v>
      </c>
      <c r="U48" s="76" t="e">
        <f t="shared" si="18"/>
        <v>#REF!</v>
      </c>
    </row>
    <row r="50" spans="10:22">
      <c r="J50" s="95" t="e">
        <f>J48-J8</f>
        <v>#REF!</v>
      </c>
      <c r="K50" s="95" t="e">
        <f>K48-K8</f>
        <v>#REF!</v>
      </c>
      <c r="L50" s="95" t="e">
        <f t="shared" ref="L50:U50" si="19">L48-L8</f>
        <v>#REF!</v>
      </c>
      <c r="M50" s="95" t="e">
        <f t="shared" si="19"/>
        <v>#REF!</v>
      </c>
      <c r="N50" s="95" t="e">
        <f t="shared" si="19"/>
        <v>#REF!</v>
      </c>
      <c r="O50" s="95" t="e">
        <f t="shared" si="19"/>
        <v>#REF!</v>
      </c>
      <c r="P50" s="95" t="e">
        <f t="shared" si="19"/>
        <v>#REF!</v>
      </c>
      <c r="Q50" s="95" t="e">
        <f t="shared" si="19"/>
        <v>#REF!</v>
      </c>
      <c r="R50" s="95" t="e">
        <f t="shared" si="19"/>
        <v>#REF!</v>
      </c>
      <c r="S50" s="95" t="e">
        <f t="shared" si="19"/>
        <v>#REF!</v>
      </c>
      <c r="T50" s="95" t="e">
        <f t="shared" si="19"/>
        <v>#REF!</v>
      </c>
      <c r="U50" s="95" t="e">
        <f t="shared" si="19"/>
        <v>#REF!</v>
      </c>
    </row>
    <row r="51" spans="10:22">
      <c r="U51" s="95" t="e">
        <f>SUM(J50:U50)</f>
        <v>#REF!</v>
      </c>
    </row>
    <row r="52" spans="10:22">
      <c r="U52" s="32" t="e">
        <f>SUM(J48:U48)</f>
        <v>#REF!</v>
      </c>
      <c r="V52" s="118" t="e">
        <f>SUM(V2:V48)</f>
        <v>#REF!</v>
      </c>
    </row>
    <row r="54" spans="10:22">
      <c r="U54" s="107">
        <v>5579600</v>
      </c>
    </row>
    <row r="55" spans="10:22">
      <c r="U55" s="108" t="e">
        <f>U52-U54</f>
        <v>#REF!</v>
      </c>
    </row>
    <row r="58" spans="10:22">
      <c r="J58" s="114">
        <v>336758</v>
      </c>
      <c r="K58" s="114">
        <v>336758</v>
      </c>
      <c r="L58" s="114">
        <v>336758</v>
      </c>
      <c r="M58" s="114">
        <v>618358</v>
      </c>
      <c r="N58" s="114">
        <v>336758</v>
      </c>
      <c r="O58" s="114">
        <v>411758</v>
      </c>
      <c r="P58" s="114">
        <v>336758</v>
      </c>
      <c r="Q58" s="114">
        <v>348758</v>
      </c>
      <c r="R58" s="114">
        <v>511008</v>
      </c>
      <c r="S58" s="114">
        <v>511008</v>
      </c>
      <c r="T58" s="114">
        <v>511008</v>
      </c>
      <c r="U58" s="114">
        <v>691008</v>
      </c>
    </row>
    <row r="59" spans="10:22">
      <c r="J59" s="115" t="e">
        <f>J58-J48</f>
        <v>#REF!</v>
      </c>
      <c r="K59" s="115" t="e">
        <f t="shared" ref="K59:U59" si="20">K58-K48</f>
        <v>#REF!</v>
      </c>
      <c r="L59" s="115" t="e">
        <f t="shared" si="20"/>
        <v>#REF!</v>
      </c>
      <c r="M59" s="115" t="e">
        <f t="shared" si="20"/>
        <v>#REF!</v>
      </c>
      <c r="N59" s="115" t="e">
        <f t="shared" si="20"/>
        <v>#REF!</v>
      </c>
      <c r="O59" s="115" t="e">
        <f t="shared" si="20"/>
        <v>#REF!</v>
      </c>
      <c r="P59" s="115" t="e">
        <f t="shared" si="20"/>
        <v>#REF!</v>
      </c>
      <c r="Q59" s="115" t="e">
        <f t="shared" si="20"/>
        <v>#REF!</v>
      </c>
      <c r="R59" s="115" t="e">
        <f t="shared" si="20"/>
        <v>#REF!</v>
      </c>
      <c r="S59" s="115" t="e">
        <f t="shared" si="20"/>
        <v>#REF!</v>
      </c>
      <c r="T59" s="115" t="e">
        <f t="shared" si="20"/>
        <v>#REF!</v>
      </c>
      <c r="U59" s="115" t="e">
        <f t="shared" si="20"/>
        <v>#REF!</v>
      </c>
    </row>
  </sheetData>
  <conditionalFormatting sqref="U54">
    <cfRule type="cellIs" dxfId="0" priority="1" operator="equal">
      <formula>0</formula>
    </cfRule>
  </conditionalFormatting>
  <pageMargins left="0.7" right="0.7" top="0.75" bottom="0.75" header="0.1" footer="0.3"/>
  <pageSetup orientation="portrait" r:id="rId1"/>
  <headerFooter>
    <oddHeader>&amp;L&amp;"Arial,Bold"&amp;8 4:09 PM
&amp;"Arial,Bold"&amp;8 10/03/20
&amp;"Arial,Bold"&amp;8 Accrual Basis&amp;C&amp;"Arial,Bold"&amp;12 DemandGen International, Inc.
&amp;"Arial,Bold"&amp;14 Profit &amp;&amp; Loss Budget Overview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31750</xdr:rowOff>
              </to>
            </anchor>
          </controlPr>
        </control>
      </mc:Choice>
      <mc:Fallback>
        <control shapeId="18433" r:id="rId4" name="FILTER"/>
      </mc:Fallback>
    </mc:AlternateContent>
    <mc:AlternateContent xmlns:mc="http://schemas.openxmlformats.org/markup-compatibility/2006">
      <mc:Choice Requires="x14">
        <control shapeId="18434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31750</xdr:rowOff>
              </to>
            </anchor>
          </controlPr>
        </control>
      </mc:Choice>
      <mc:Fallback>
        <control shapeId="18434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9399-135A-41B7-8EDD-BC0A2631ACE1}">
  <sheetPr codeName="Sheet3"/>
  <dimension ref="A1:L49"/>
  <sheetViews>
    <sheetView zoomScale="110" zoomScaleNormal="110" workbookViewId="0">
      <pane xSplit="9" ySplit="2" topLeftCell="J3" activePane="bottomRight" state="frozenSplit"/>
      <selection pane="bottomRight" activeCell="P14" sqref="P14"/>
      <selection pane="bottomLeft" activeCell="A3" sqref="A3"/>
      <selection pane="topRight" activeCell="J1" sqref="J1"/>
    </sheetView>
  </sheetViews>
  <sheetFormatPr defaultRowHeight="14.45"/>
  <cols>
    <col min="1" max="8" width="3" style="9" customWidth="1"/>
    <col min="9" max="9" width="38.85546875" style="9" customWidth="1"/>
    <col min="10" max="10" width="16.140625" style="9" customWidth="1"/>
    <col min="11" max="12" width="14.7109375" customWidth="1"/>
  </cols>
  <sheetData>
    <row r="1" spans="1:12" ht="15" thickBot="1">
      <c r="A1" s="1"/>
      <c r="B1" s="1"/>
      <c r="C1" s="1"/>
      <c r="D1" s="1"/>
      <c r="E1" s="1"/>
      <c r="F1" s="1"/>
      <c r="G1" s="1"/>
      <c r="H1" s="1"/>
      <c r="I1" s="1"/>
      <c r="J1" s="3" t="s">
        <v>161</v>
      </c>
      <c r="K1" s="3" t="s">
        <v>132</v>
      </c>
      <c r="L1" s="3" t="s">
        <v>133</v>
      </c>
    </row>
    <row r="2" spans="1:12" s="8" customFormat="1" ht="15.6" thickTop="1" thickBot="1">
      <c r="A2" s="6"/>
      <c r="B2" s="6"/>
      <c r="C2" s="6"/>
      <c r="D2" s="6"/>
      <c r="E2" s="6"/>
      <c r="F2" s="6"/>
      <c r="G2" s="6"/>
      <c r="H2" s="6"/>
      <c r="I2" s="6"/>
      <c r="J2" s="7" t="s">
        <v>162</v>
      </c>
      <c r="K2" s="7" t="s">
        <v>137</v>
      </c>
      <c r="L2" s="7" t="s">
        <v>137</v>
      </c>
    </row>
    <row r="3" spans="1:12" s="8" customFormat="1" ht="15" thickTop="1">
      <c r="A3" s="6"/>
      <c r="B3" s="6"/>
      <c r="C3" s="6"/>
      <c r="D3" s="6"/>
      <c r="E3" s="1" t="s">
        <v>163</v>
      </c>
      <c r="F3" s="6"/>
      <c r="G3" s="6"/>
      <c r="H3" s="6"/>
      <c r="I3" s="6"/>
      <c r="J3" s="6" t="s">
        <v>164</v>
      </c>
      <c r="K3" s="6" t="s">
        <v>165</v>
      </c>
      <c r="L3" s="6" t="s">
        <v>166</v>
      </c>
    </row>
    <row r="4" spans="1:12" s="8" customFormat="1">
      <c r="A4" s="6"/>
      <c r="B4" s="6"/>
      <c r="C4" s="6"/>
      <c r="D4" s="6"/>
      <c r="E4" s="27" t="s">
        <v>167</v>
      </c>
      <c r="F4" s="6"/>
      <c r="G4" s="6"/>
      <c r="H4" s="6"/>
      <c r="I4" s="6"/>
      <c r="J4" s="31">
        <f>J10/J3</f>
        <v>130000</v>
      </c>
      <c r="K4" s="31">
        <f t="shared" ref="K4:L4" si="0">K10/K3</f>
        <v>134951.66666666666</v>
      </c>
      <c r="L4" s="31">
        <f t="shared" si="0"/>
        <v>143088</v>
      </c>
    </row>
    <row r="5" spans="1:12" s="8" customFormat="1" ht="8.25" customHeight="1">
      <c r="A5" s="6"/>
      <c r="B5" s="6"/>
      <c r="C5" s="6"/>
      <c r="D5" s="6"/>
      <c r="E5" s="28"/>
      <c r="F5" s="29"/>
      <c r="G5" s="29"/>
      <c r="H5" s="29"/>
      <c r="I5" s="29"/>
      <c r="J5" s="30"/>
      <c r="K5" s="30"/>
      <c r="L5" s="30"/>
    </row>
    <row r="6" spans="1:12">
      <c r="A6" s="1"/>
      <c r="B6" s="1"/>
      <c r="C6" s="1"/>
      <c r="D6" s="1"/>
      <c r="E6" s="1" t="s">
        <v>82</v>
      </c>
      <c r="F6" s="1"/>
      <c r="G6" s="1"/>
      <c r="H6" s="1"/>
      <c r="I6" s="1"/>
      <c r="J6" s="26"/>
      <c r="K6" s="4"/>
      <c r="L6" s="4"/>
    </row>
    <row r="7" spans="1:12">
      <c r="A7" s="1"/>
      <c r="B7" s="1"/>
      <c r="C7" s="1"/>
      <c r="D7" s="1"/>
      <c r="E7" s="1"/>
      <c r="F7" s="1" t="s">
        <v>83</v>
      </c>
      <c r="G7" s="1"/>
      <c r="H7" s="1"/>
      <c r="I7" s="1"/>
      <c r="J7" s="1"/>
      <c r="K7" s="4"/>
      <c r="L7" s="4"/>
    </row>
    <row r="8" spans="1:12">
      <c r="A8" s="1"/>
      <c r="B8" s="1"/>
      <c r="C8" s="1"/>
      <c r="D8" s="1"/>
      <c r="E8" s="1"/>
      <c r="F8" s="1"/>
      <c r="G8" s="1" t="s">
        <v>84</v>
      </c>
      <c r="H8" s="1"/>
      <c r="I8" s="1"/>
      <c r="J8" s="1"/>
      <c r="K8" s="4">
        <v>184025</v>
      </c>
      <c r="L8" s="4">
        <v>325200</v>
      </c>
    </row>
    <row r="9" spans="1:12" ht="15" thickBot="1">
      <c r="A9" s="1"/>
      <c r="B9" s="1"/>
      <c r="C9" s="1"/>
      <c r="D9" s="1"/>
      <c r="E9" s="1"/>
      <c r="F9" s="1"/>
      <c r="G9" s="1" t="s">
        <v>85</v>
      </c>
      <c r="H9" s="1"/>
      <c r="I9" s="1"/>
      <c r="J9" s="5"/>
      <c r="K9" s="5">
        <v>1840250</v>
      </c>
      <c r="L9" s="5">
        <v>3252000</v>
      </c>
    </row>
    <row r="10" spans="1:12">
      <c r="A10" s="1"/>
      <c r="B10" s="1"/>
      <c r="C10" s="1"/>
      <c r="D10" s="1"/>
      <c r="E10" s="1"/>
      <c r="F10" s="1" t="s">
        <v>86</v>
      </c>
      <c r="G10" s="1"/>
      <c r="H10" s="1"/>
      <c r="I10" s="1"/>
      <c r="J10" s="4">
        <f>450000+(6*120000)</f>
        <v>1170000</v>
      </c>
      <c r="K10" s="4">
        <v>2024275</v>
      </c>
      <c r="L10" s="4">
        <v>3577200</v>
      </c>
    </row>
    <row r="11" spans="1:12">
      <c r="A11" s="1"/>
      <c r="B11" s="1"/>
      <c r="C11" s="1"/>
      <c r="D11" s="1"/>
      <c r="E11" s="1"/>
      <c r="F11" s="1" t="s">
        <v>88</v>
      </c>
      <c r="G11" s="1"/>
      <c r="H11" s="1"/>
      <c r="I11" s="1"/>
      <c r="J11" s="1"/>
      <c r="K11" s="4"/>
      <c r="L11" s="4"/>
    </row>
    <row r="12" spans="1:12">
      <c r="A12" s="1"/>
      <c r="B12" s="1"/>
      <c r="C12" s="1"/>
      <c r="D12" s="1"/>
      <c r="E12" s="1"/>
      <c r="F12" s="1"/>
      <c r="G12" s="1" t="s">
        <v>90</v>
      </c>
      <c r="H12" s="1"/>
      <c r="I12" s="1"/>
      <c r="J12" s="4"/>
      <c r="K12" s="4">
        <v>120000</v>
      </c>
      <c r="L12" s="4">
        <v>180000</v>
      </c>
    </row>
    <row r="13" spans="1:12" ht="15" thickBot="1">
      <c r="A13" s="1"/>
      <c r="B13" s="1"/>
      <c r="C13" s="1"/>
      <c r="D13" s="1"/>
      <c r="E13" s="1"/>
      <c r="F13" s="1"/>
      <c r="G13" s="1" t="s">
        <v>91</v>
      </c>
      <c r="H13" s="1"/>
      <c r="I13" s="1"/>
      <c r="J13" s="5"/>
      <c r="K13" s="5">
        <v>180000</v>
      </c>
      <c r="L13" s="5">
        <v>300000</v>
      </c>
    </row>
    <row r="14" spans="1:12">
      <c r="A14" s="1"/>
      <c r="B14" s="1"/>
      <c r="C14" s="1"/>
      <c r="D14" s="1"/>
      <c r="E14" s="1"/>
      <c r="F14" s="1" t="s">
        <v>92</v>
      </c>
      <c r="G14" s="1"/>
      <c r="H14" s="1"/>
      <c r="I14" s="1"/>
      <c r="J14" s="4"/>
      <c r="K14" s="4">
        <v>300000</v>
      </c>
      <c r="L14" s="4">
        <v>480000</v>
      </c>
    </row>
    <row r="15" spans="1:12">
      <c r="A15" s="1"/>
      <c r="B15" s="1"/>
      <c r="C15" s="1"/>
      <c r="D15" s="1"/>
      <c r="E15" s="1"/>
      <c r="F15" s="1" t="s">
        <v>93</v>
      </c>
      <c r="G15" s="1"/>
      <c r="H15" s="1"/>
      <c r="I15" s="1"/>
      <c r="J15" s="4"/>
      <c r="K15" s="4"/>
      <c r="L15" s="4"/>
    </row>
    <row r="16" spans="1:12">
      <c r="A16" s="1"/>
      <c r="B16" s="1"/>
      <c r="C16" s="1"/>
      <c r="D16" s="1"/>
      <c r="E16" s="1"/>
      <c r="F16" s="1"/>
      <c r="G16" s="1" t="s">
        <v>95</v>
      </c>
      <c r="H16" s="1"/>
      <c r="I16" s="1"/>
      <c r="J16" s="4"/>
      <c r="K16" s="4">
        <v>300000</v>
      </c>
      <c r="L16" s="4">
        <v>300000</v>
      </c>
    </row>
    <row r="17" spans="1:12">
      <c r="A17" s="1"/>
      <c r="B17" s="1"/>
      <c r="C17" s="1"/>
      <c r="D17" s="1"/>
      <c r="E17" s="1"/>
      <c r="F17" s="1"/>
      <c r="G17" s="1" t="s">
        <v>96</v>
      </c>
      <c r="H17" s="1"/>
      <c r="I17" s="1"/>
      <c r="J17" s="4"/>
      <c r="K17" s="4">
        <v>120000</v>
      </c>
      <c r="L17" s="4">
        <v>120000</v>
      </c>
    </row>
    <row r="18" spans="1:12">
      <c r="A18" s="1"/>
      <c r="B18" s="1"/>
      <c r="C18" s="1"/>
      <c r="D18" s="1"/>
      <c r="E18" s="1"/>
      <c r="F18" s="1"/>
      <c r="G18" s="1" t="s">
        <v>97</v>
      </c>
      <c r="H18" s="1"/>
      <c r="I18" s="1"/>
      <c r="J18" s="4"/>
      <c r="K18" s="4">
        <v>120000</v>
      </c>
      <c r="L18" s="4">
        <v>120000</v>
      </c>
    </row>
    <row r="19" spans="1:12">
      <c r="A19" s="1"/>
      <c r="B19" s="1"/>
      <c r="C19" s="1"/>
      <c r="D19" s="1"/>
      <c r="E19" s="1"/>
      <c r="F19" s="1"/>
      <c r="G19" s="1" t="s">
        <v>98</v>
      </c>
      <c r="H19" s="1"/>
      <c r="I19" s="1"/>
      <c r="J19" s="4"/>
      <c r="K19" s="4">
        <v>60000</v>
      </c>
      <c r="L19" s="4">
        <v>90000</v>
      </c>
    </row>
    <row r="20" spans="1:12" ht="15" thickBot="1">
      <c r="A20" s="1"/>
      <c r="B20" s="1"/>
      <c r="C20" s="1"/>
      <c r="D20" s="1"/>
      <c r="E20" s="1"/>
      <c r="F20" s="1"/>
      <c r="G20" s="1" t="s">
        <v>99</v>
      </c>
      <c r="H20" s="1"/>
      <c r="I20" s="1"/>
      <c r="J20" s="5"/>
      <c r="K20" s="5">
        <v>90000</v>
      </c>
      <c r="L20" s="5">
        <v>60000</v>
      </c>
    </row>
    <row r="21" spans="1:12">
      <c r="A21" s="1"/>
      <c r="B21" s="1"/>
      <c r="C21" s="1"/>
      <c r="D21" s="1"/>
      <c r="E21" s="1"/>
      <c r="F21" s="1" t="s">
        <v>100</v>
      </c>
      <c r="G21" s="1"/>
      <c r="H21" s="1"/>
      <c r="I21" s="1"/>
      <c r="J21" s="4"/>
      <c r="K21" s="4">
        <v>690000</v>
      </c>
      <c r="L21" s="4">
        <v>690000</v>
      </c>
    </row>
    <row r="22" spans="1:12">
      <c r="A22" s="1"/>
      <c r="B22" s="1"/>
      <c r="C22" s="1"/>
      <c r="D22" s="1"/>
      <c r="E22" s="1"/>
      <c r="F22" s="1" t="s">
        <v>101</v>
      </c>
      <c r="G22" s="1"/>
      <c r="H22" s="1"/>
      <c r="I22" s="1"/>
      <c r="J22" s="4"/>
      <c r="K22" s="4"/>
      <c r="L22" s="4"/>
    </row>
    <row r="23" spans="1:12">
      <c r="A23" s="1"/>
      <c r="B23" s="1"/>
      <c r="C23" s="1"/>
      <c r="D23" s="1"/>
      <c r="E23" s="1"/>
      <c r="F23" s="1"/>
      <c r="G23" s="1" t="s">
        <v>103</v>
      </c>
      <c r="H23" s="1"/>
      <c r="I23" s="1"/>
      <c r="J23" s="4"/>
      <c r="K23" s="4">
        <v>30000</v>
      </c>
      <c r="L23" s="4">
        <v>48000</v>
      </c>
    </row>
    <row r="24" spans="1:12">
      <c r="A24" s="1"/>
      <c r="B24" s="1"/>
      <c r="C24" s="1"/>
      <c r="D24" s="1"/>
      <c r="E24" s="1"/>
      <c r="F24" s="1"/>
      <c r="G24" s="1" t="s">
        <v>104</v>
      </c>
      <c r="H24" s="1"/>
      <c r="I24" s="1"/>
      <c r="J24" s="4"/>
      <c r="K24" s="4">
        <v>150000</v>
      </c>
      <c r="L24" s="4">
        <v>300000</v>
      </c>
    </row>
    <row r="25" spans="1:12" ht="15" thickBot="1">
      <c r="A25" s="1"/>
      <c r="B25" s="1"/>
      <c r="C25" s="1"/>
      <c r="D25" s="1"/>
      <c r="E25" s="1"/>
      <c r="F25" s="1"/>
      <c r="G25" s="1" t="s">
        <v>105</v>
      </c>
      <c r="H25" s="1"/>
      <c r="I25" s="1"/>
      <c r="J25" s="5"/>
      <c r="K25" s="5">
        <v>120000</v>
      </c>
      <c r="L25" s="5">
        <v>360000</v>
      </c>
    </row>
    <row r="26" spans="1:12">
      <c r="A26" s="1"/>
      <c r="B26" s="1"/>
      <c r="C26" s="1"/>
      <c r="D26" s="1"/>
      <c r="E26" s="1"/>
      <c r="F26" s="1" t="s">
        <v>106</v>
      </c>
      <c r="G26" s="1"/>
      <c r="H26" s="1"/>
      <c r="I26" s="1"/>
      <c r="J26" s="4"/>
      <c r="K26" s="4">
        <v>300000</v>
      </c>
      <c r="L26" s="4">
        <v>708000</v>
      </c>
    </row>
    <row r="27" spans="1:12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4"/>
      <c r="K27" s="4">
        <v>120000</v>
      </c>
      <c r="L27" s="4">
        <v>300000</v>
      </c>
    </row>
    <row r="28" spans="1:12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4"/>
      <c r="K28" s="4">
        <v>15000</v>
      </c>
      <c r="L28" s="4">
        <v>60000</v>
      </c>
    </row>
    <row r="29" spans="1:12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4"/>
      <c r="K29" s="4"/>
      <c r="L29" s="4"/>
    </row>
    <row r="30" spans="1:12">
      <c r="A30" s="1"/>
      <c r="B30" s="1"/>
      <c r="C30" s="1"/>
      <c r="D30" s="1"/>
      <c r="E30" s="1"/>
      <c r="F30" s="1"/>
      <c r="G30" s="1" t="s">
        <v>168</v>
      </c>
      <c r="H30" s="1"/>
      <c r="I30" s="1"/>
      <c r="J30" s="4"/>
      <c r="K30" s="4">
        <v>150000</v>
      </c>
      <c r="L30" s="4">
        <v>285000</v>
      </c>
    </row>
    <row r="31" spans="1:12" ht="15" thickBot="1">
      <c r="A31" s="1"/>
      <c r="B31" s="1"/>
      <c r="C31" s="1"/>
      <c r="D31" s="1"/>
      <c r="E31" s="1"/>
      <c r="F31" s="1"/>
      <c r="G31" s="1" t="s">
        <v>112</v>
      </c>
      <c r="H31" s="1"/>
      <c r="I31" s="1"/>
      <c r="J31" s="5"/>
      <c r="K31" s="5">
        <v>170000</v>
      </c>
      <c r="L31" s="5">
        <v>230000</v>
      </c>
    </row>
    <row r="32" spans="1:12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4"/>
      <c r="K32" s="4">
        <v>320000</v>
      </c>
      <c r="L32" s="4">
        <v>515000</v>
      </c>
    </row>
    <row r="33" spans="1:12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4"/>
      <c r="K33" s="4"/>
      <c r="L33" s="4"/>
    </row>
    <row r="34" spans="1:12">
      <c r="A34" s="1"/>
      <c r="B34" s="1"/>
      <c r="C34" s="1"/>
      <c r="D34" s="1"/>
      <c r="E34" s="1"/>
      <c r="F34" s="1"/>
      <c r="G34" s="1" t="s">
        <v>115</v>
      </c>
      <c r="H34" s="1"/>
      <c r="I34" s="1"/>
      <c r="J34" s="4"/>
      <c r="K34" s="4">
        <v>67500</v>
      </c>
      <c r="L34" s="4">
        <v>120000</v>
      </c>
    </row>
    <row r="35" spans="1:12">
      <c r="A35" s="1"/>
      <c r="B35" s="1"/>
      <c r="C35" s="1"/>
      <c r="D35" s="1"/>
      <c r="E35" s="1"/>
      <c r="F35" s="1"/>
      <c r="G35" s="1" t="s">
        <v>116</v>
      </c>
      <c r="H35" s="1"/>
      <c r="I35" s="1"/>
      <c r="J35" s="4"/>
      <c r="K35" s="4">
        <v>36000</v>
      </c>
      <c r="L35" s="4">
        <v>72000</v>
      </c>
    </row>
    <row r="36" spans="1:12" ht="15" thickBot="1">
      <c r="A36" s="1"/>
      <c r="B36" s="1"/>
      <c r="C36" s="1"/>
      <c r="D36" s="1"/>
      <c r="E36" s="1"/>
      <c r="F36" s="1"/>
      <c r="G36" s="1" t="s">
        <v>117</v>
      </c>
      <c r="H36" s="1"/>
      <c r="I36" s="1"/>
      <c r="J36" s="5"/>
      <c r="K36" s="5">
        <v>13500</v>
      </c>
      <c r="L36" s="5">
        <v>36000</v>
      </c>
    </row>
    <row r="37" spans="1:12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4"/>
      <c r="K37" s="4">
        <v>117000</v>
      </c>
      <c r="L37" s="4">
        <v>228000</v>
      </c>
    </row>
    <row r="38" spans="1:12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4"/>
      <c r="K38" s="4"/>
      <c r="L38" s="4"/>
    </row>
    <row r="39" spans="1:12">
      <c r="A39" s="1"/>
      <c r="B39" s="1"/>
      <c r="C39" s="1"/>
      <c r="D39" s="1"/>
      <c r="E39" s="1"/>
      <c r="F39" s="1"/>
      <c r="G39" s="1" t="s">
        <v>121</v>
      </c>
      <c r="H39" s="1"/>
      <c r="I39" s="1"/>
      <c r="J39" s="4"/>
      <c r="K39" s="4">
        <v>60000</v>
      </c>
      <c r="L39" s="4">
        <v>120000</v>
      </c>
    </row>
    <row r="40" spans="1:12" ht="15" thickBot="1">
      <c r="A40" s="1"/>
      <c r="B40" s="1"/>
      <c r="C40" s="1"/>
      <c r="D40" s="1"/>
      <c r="E40" s="1"/>
      <c r="F40" s="1"/>
      <c r="G40" s="1" t="s">
        <v>122</v>
      </c>
      <c r="H40" s="1"/>
      <c r="I40" s="1"/>
      <c r="J40" s="5"/>
      <c r="K40" s="5">
        <v>30000</v>
      </c>
      <c r="L40" s="5">
        <v>54000</v>
      </c>
    </row>
    <row r="41" spans="1:12">
      <c r="A41" s="1"/>
      <c r="B41" s="1"/>
      <c r="C41" s="1"/>
      <c r="D41" s="1"/>
      <c r="E41" s="1"/>
      <c r="F41" s="1" t="s">
        <v>123</v>
      </c>
      <c r="G41" s="1"/>
      <c r="H41" s="1"/>
      <c r="I41" s="1"/>
      <c r="J41" s="4"/>
      <c r="K41" s="4">
        <v>90000</v>
      </c>
      <c r="L41" s="4">
        <v>174000</v>
      </c>
    </row>
    <row r="42" spans="1:12">
      <c r="A42" s="1"/>
      <c r="B42" s="1"/>
      <c r="C42" s="1"/>
      <c r="D42" s="1"/>
      <c r="E42" s="1"/>
      <c r="F42" s="1" t="s">
        <v>144</v>
      </c>
      <c r="G42" s="1"/>
      <c r="H42" s="1"/>
      <c r="I42" s="1"/>
      <c r="J42" s="4"/>
      <c r="K42" s="4">
        <v>60000</v>
      </c>
      <c r="L42" s="4">
        <v>120000</v>
      </c>
    </row>
    <row r="43" spans="1:12">
      <c r="A43" s="1"/>
      <c r="B43" s="1"/>
      <c r="C43" s="1"/>
      <c r="D43" s="1"/>
      <c r="E43" s="1"/>
      <c r="F43" s="1" t="s">
        <v>125</v>
      </c>
      <c r="G43" s="1"/>
      <c r="H43" s="1"/>
      <c r="I43" s="1"/>
      <c r="J43" s="4"/>
      <c r="K43" s="4">
        <v>45000</v>
      </c>
      <c r="L43" s="4">
        <v>60000</v>
      </c>
    </row>
    <row r="44" spans="1:12">
      <c r="A44" s="1"/>
      <c r="B44" s="1"/>
      <c r="C44" s="1"/>
      <c r="D44" s="1"/>
      <c r="E44" s="1"/>
      <c r="F44" s="1" t="s">
        <v>126</v>
      </c>
      <c r="G44" s="1"/>
      <c r="H44" s="1"/>
      <c r="I44" s="1"/>
      <c r="J44" s="4"/>
      <c r="K44" s="4">
        <v>45000</v>
      </c>
      <c r="L44" s="4">
        <v>60000</v>
      </c>
    </row>
    <row r="45" spans="1:12">
      <c r="A45" s="1"/>
      <c r="B45" s="1"/>
      <c r="C45" s="1"/>
      <c r="D45" s="1"/>
      <c r="E45" s="1"/>
      <c r="F45" s="1" t="s">
        <v>128</v>
      </c>
      <c r="G45" s="1"/>
      <c r="H45" s="1"/>
      <c r="I45" s="1"/>
      <c r="J45" s="4"/>
      <c r="K45" s="4">
        <v>12000</v>
      </c>
      <c r="L45" s="4">
        <v>60000</v>
      </c>
    </row>
    <row r="46" spans="1:12">
      <c r="A46" s="1"/>
      <c r="B46" s="1"/>
      <c r="C46" s="1"/>
      <c r="D46" s="1"/>
      <c r="E46" s="1"/>
      <c r="F46" s="1" t="s">
        <v>129</v>
      </c>
      <c r="G46" s="1"/>
      <c r="H46" s="1"/>
      <c r="I46" s="1"/>
      <c r="J46" s="4"/>
      <c r="K46" s="4">
        <v>300000</v>
      </c>
      <c r="L46" s="4">
        <v>180000</v>
      </c>
    </row>
    <row r="47" spans="1:12" ht="15" thickBot="1">
      <c r="A47" s="1"/>
      <c r="B47" s="1"/>
      <c r="C47" s="1"/>
      <c r="D47" s="1"/>
      <c r="E47" s="33" t="s">
        <v>169</v>
      </c>
      <c r="F47" s="33"/>
      <c r="G47" s="33"/>
      <c r="H47" s="33"/>
      <c r="I47" s="33"/>
      <c r="J47" s="34">
        <f>450000+973000</f>
        <v>1423000</v>
      </c>
      <c r="K47" s="34">
        <f>K46+K45+K44+K43+K42+K41+K37+K32+K28+K27+K26+K21+K14</f>
        <v>2414000</v>
      </c>
      <c r="L47" s="34">
        <f>L46+L45+L44+L43+L42+L41+L37+L32+L28+L27+L26+L21+L14</f>
        <v>3635000</v>
      </c>
    </row>
    <row r="48" spans="1:12">
      <c r="A48" s="1"/>
      <c r="B48" s="1"/>
      <c r="C48" s="1"/>
      <c r="D48" s="1"/>
      <c r="E48" s="1" t="s">
        <v>130</v>
      </c>
      <c r="F48" s="1"/>
      <c r="G48" s="1"/>
      <c r="H48" s="1"/>
      <c r="I48" s="1"/>
      <c r="J48" s="4">
        <f>J47+J10</f>
        <v>2593000</v>
      </c>
      <c r="K48" s="4">
        <f>K47+K10</f>
        <v>4438275</v>
      </c>
      <c r="L48" s="4">
        <f>L47+L10</f>
        <v>7212200</v>
      </c>
    </row>
    <row r="49" spans="10:12">
      <c r="J49" s="35"/>
      <c r="K49" s="36"/>
      <c r="L49" s="11"/>
    </row>
  </sheetData>
  <phoneticPr fontId="4" type="noConversion"/>
  <pageMargins left="0.7" right="0.7" top="0.75" bottom="0.75" header="0.1" footer="0.3"/>
  <pageSetup orientation="portrait" r:id="rId1"/>
  <headerFooter>
    <oddHeader>&amp;L&amp;"Arial,Bold"&amp;8 4:09 PM
&amp;"Arial,Bold"&amp;8 10/03/20
&amp;"Arial,Bold"&amp;8 Accrual Basis&amp;C&amp;"Arial,Bold"&amp;12 DemandGen International, Inc.
&amp;"Arial,Bold"&amp;14 Profit &amp;&amp; Loss Budget Overview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7D98-1E8C-46D3-876E-AB69CDBF3722}">
  <sheetPr codeName="Sheet1"/>
  <dimension ref="A1:X44"/>
  <sheetViews>
    <sheetView zoomScaleNormal="100" workbookViewId="0">
      <pane xSplit="9" ySplit="2" topLeftCell="J3" activePane="bottomRight" state="frozenSplit"/>
      <selection pane="bottomRight" activeCell="N5" sqref="N5"/>
      <selection pane="bottomLeft" activeCell="A3" sqref="A3"/>
      <selection pane="topRight" activeCell="J1" sqref="J1"/>
    </sheetView>
  </sheetViews>
  <sheetFormatPr defaultRowHeight="14.45"/>
  <cols>
    <col min="1" max="8" width="3" style="9" customWidth="1"/>
    <col min="9" max="9" width="38.85546875" style="9" customWidth="1"/>
    <col min="10" max="22" width="14.7109375" customWidth="1"/>
  </cols>
  <sheetData>
    <row r="1" spans="1:24" ht="15" thickBo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 t="s">
        <v>170</v>
      </c>
    </row>
    <row r="2" spans="1:24" s="8" customFormat="1" ht="15.6" thickTop="1" thickBot="1">
      <c r="A2" s="6"/>
      <c r="B2" s="6"/>
      <c r="C2" s="6"/>
      <c r="D2" s="6"/>
      <c r="E2" s="6"/>
      <c r="F2" s="6"/>
      <c r="G2" s="6"/>
      <c r="H2" s="6"/>
      <c r="I2" s="6"/>
      <c r="J2" s="7" t="s">
        <v>70</v>
      </c>
      <c r="K2" s="7" t="s">
        <v>71</v>
      </c>
      <c r="L2" s="7" t="s">
        <v>72</v>
      </c>
      <c r="M2" s="7" t="s">
        <v>73</v>
      </c>
      <c r="N2" s="7" t="s">
        <v>74</v>
      </c>
      <c r="O2" s="7" t="s">
        <v>75</v>
      </c>
      <c r="P2" s="7" t="s">
        <v>76</v>
      </c>
      <c r="Q2" s="7" t="s">
        <v>77</v>
      </c>
      <c r="R2" s="7" t="s">
        <v>78</v>
      </c>
      <c r="S2" s="7" t="s">
        <v>79</v>
      </c>
      <c r="T2" s="7" t="s">
        <v>80</v>
      </c>
      <c r="U2" s="7" t="s">
        <v>81</v>
      </c>
      <c r="V2" s="7" t="s">
        <v>137</v>
      </c>
    </row>
    <row r="3" spans="1:24" ht="15" thickTop="1">
      <c r="A3" s="1"/>
      <c r="B3" s="1"/>
      <c r="C3" s="1"/>
      <c r="D3" s="1"/>
      <c r="E3" s="1" t="s">
        <v>82</v>
      </c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4">
      <c r="A4" s="1"/>
      <c r="B4" s="1"/>
      <c r="C4" s="1"/>
      <c r="D4" s="1"/>
      <c r="E4" s="1"/>
      <c r="F4" s="1" t="s">
        <v>83</v>
      </c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4">
      <c r="A5" s="1"/>
      <c r="B5" s="1"/>
      <c r="C5" s="1"/>
      <c r="D5" s="1"/>
      <c r="E5" s="1"/>
      <c r="F5" s="1"/>
      <c r="G5" s="1" t="s">
        <v>84</v>
      </c>
      <c r="H5" s="1"/>
      <c r="I5" s="1"/>
      <c r="J5" s="4">
        <f>J6*0.1</f>
        <v>7875</v>
      </c>
      <c r="K5" s="4">
        <f t="shared" ref="K5:U5" si="0">K6*0.1</f>
        <v>8525</v>
      </c>
      <c r="L5" s="4">
        <f t="shared" si="0"/>
        <v>15525</v>
      </c>
      <c r="M5" s="4">
        <f t="shared" si="0"/>
        <v>16900</v>
      </c>
      <c r="N5" s="4">
        <f t="shared" si="0"/>
        <v>16900</v>
      </c>
      <c r="O5" s="4">
        <f t="shared" si="0"/>
        <v>16900</v>
      </c>
      <c r="P5" s="4">
        <f t="shared" si="0"/>
        <v>16900</v>
      </c>
      <c r="Q5" s="4">
        <f t="shared" si="0"/>
        <v>16900</v>
      </c>
      <c r="R5" s="4">
        <f t="shared" si="0"/>
        <v>16900</v>
      </c>
      <c r="S5" s="4">
        <f t="shared" si="0"/>
        <v>16900</v>
      </c>
      <c r="T5" s="4">
        <f t="shared" si="0"/>
        <v>16900</v>
      </c>
      <c r="U5" s="4">
        <f t="shared" si="0"/>
        <v>16900</v>
      </c>
      <c r="V5" s="4">
        <f>ROUND(SUM(J5:U5),5)</f>
        <v>184025</v>
      </c>
    </row>
    <row r="6" spans="1:24" ht="15" thickBot="1">
      <c r="A6" s="1"/>
      <c r="B6" s="1"/>
      <c r="C6" s="1"/>
      <c r="D6" s="1"/>
      <c r="E6" s="1"/>
      <c r="F6" s="1"/>
      <c r="G6" s="1" t="s">
        <v>85</v>
      </c>
      <c r="H6" s="1"/>
      <c r="I6" s="1"/>
      <c r="J6" s="5">
        <f>'Headcount Y1'!D21</f>
        <v>78750</v>
      </c>
      <c r="K6" s="5">
        <f>'Headcount Y1'!E21</f>
        <v>85250</v>
      </c>
      <c r="L6" s="5">
        <f>'Headcount Y1'!F21</f>
        <v>155250</v>
      </c>
      <c r="M6" s="5">
        <f>'Headcount Y1'!G21</f>
        <v>169000</v>
      </c>
      <c r="N6" s="5">
        <f>'Headcount Y1'!H21</f>
        <v>169000</v>
      </c>
      <c r="O6" s="5">
        <f>'Headcount Y1'!I21</f>
        <v>169000</v>
      </c>
      <c r="P6" s="5">
        <f>'Headcount Y1'!J21</f>
        <v>169000</v>
      </c>
      <c r="Q6" s="5">
        <f>'Headcount Y1'!K21</f>
        <v>169000</v>
      </c>
      <c r="R6" s="5">
        <f>'Headcount Y1'!L21</f>
        <v>169000</v>
      </c>
      <c r="S6" s="5">
        <f>'Headcount Y1'!M21</f>
        <v>169000</v>
      </c>
      <c r="T6" s="5">
        <f>'Headcount Y1'!N21</f>
        <v>169000</v>
      </c>
      <c r="U6" s="5">
        <f>'Headcount Y1'!O21</f>
        <v>169000</v>
      </c>
      <c r="V6" s="5">
        <f>ROUND(SUM(J6:U6),5)</f>
        <v>1840250</v>
      </c>
    </row>
    <row r="7" spans="1:24">
      <c r="A7" s="1"/>
      <c r="B7" s="1"/>
      <c r="C7" s="1"/>
      <c r="D7" s="1"/>
      <c r="E7" s="1"/>
      <c r="F7" s="1" t="s">
        <v>86</v>
      </c>
      <c r="G7" s="1"/>
      <c r="H7" s="1"/>
      <c r="I7" s="1"/>
      <c r="J7" s="4">
        <f>SUM(J5:J6)</f>
        <v>86625</v>
      </c>
      <c r="K7" s="4">
        <f>SUM(K5:K6)</f>
        <v>93775</v>
      </c>
      <c r="L7" s="4">
        <f t="shared" ref="L7:U7" si="1">ROUND(SUM(L4:L6),5)</f>
        <v>170775</v>
      </c>
      <c r="M7" s="4">
        <f t="shared" si="1"/>
        <v>185900</v>
      </c>
      <c r="N7" s="4">
        <f t="shared" si="1"/>
        <v>185900</v>
      </c>
      <c r="O7" s="4">
        <f t="shared" si="1"/>
        <v>185900</v>
      </c>
      <c r="P7" s="4">
        <f t="shared" si="1"/>
        <v>185900</v>
      </c>
      <c r="Q7" s="4">
        <f t="shared" si="1"/>
        <v>185900</v>
      </c>
      <c r="R7" s="4">
        <f t="shared" si="1"/>
        <v>185900</v>
      </c>
      <c r="S7" s="4">
        <f t="shared" si="1"/>
        <v>185900</v>
      </c>
      <c r="T7" s="4">
        <f t="shared" si="1"/>
        <v>185900</v>
      </c>
      <c r="U7" s="4">
        <f t="shared" si="1"/>
        <v>185900</v>
      </c>
      <c r="V7" s="4">
        <f>ROUND(SUM(J7:U7),5)</f>
        <v>2024275</v>
      </c>
      <c r="W7" s="19">
        <f>V7/V44</f>
        <v>0.45609499186057645</v>
      </c>
      <c r="X7" s="4" t="s">
        <v>87</v>
      </c>
    </row>
    <row r="8" spans="1:24">
      <c r="A8" s="1"/>
      <c r="B8" s="1"/>
      <c r="C8" s="1"/>
      <c r="D8" s="1"/>
      <c r="E8" s="1"/>
      <c r="F8" s="1" t="s">
        <v>88</v>
      </c>
      <c r="G8" s="1"/>
      <c r="H8" s="1"/>
      <c r="I8" s="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4">
      <c r="A9" s="1"/>
      <c r="B9" s="1"/>
      <c r="C9" s="1"/>
      <c r="D9" s="1"/>
      <c r="E9" s="1"/>
      <c r="F9" s="1"/>
      <c r="G9" s="1" t="s">
        <v>90</v>
      </c>
      <c r="H9" s="1"/>
      <c r="I9" s="1"/>
      <c r="J9" s="4">
        <v>10000</v>
      </c>
      <c r="K9" s="4">
        <v>10000</v>
      </c>
      <c r="L9" s="4">
        <v>10000</v>
      </c>
      <c r="M9" s="4">
        <v>10000</v>
      </c>
      <c r="N9" s="4">
        <v>10000</v>
      </c>
      <c r="O9" s="4">
        <v>10000</v>
      </c>
      <c r="P9" s="4">
        <v>10000</v>
      </c>
      <c r="Q9" s="4">
        <v>10000</v>
      </c>
      <c r="R9" s="4">
        <v>10000</v>
      </c>
      <c r="S9" s="4">
        <v>10000</v>
      </c>
      <c r="T9" s="4">
        <v>10000</v>
      </c>
      <c r="U9" s="4">
        <v>10000</v>
      </c>
      <c r="V9" s="4">
        <f>ROUND(SUM(J9:U9),5)</f>
        <v>120000</v>
      </c>
    </row>
    <row r="10" spans="1:24" ht="15" thickBot="1">
      <c r="A10" s="1"/>
      <c r="B10" s="1"/>
      <c r="C10" s="1"/>
      <c r="D10" s="1"/>
      <c r="E10" s="1"/>
      <c r="F10" s="1"/>
      <c r="G10" s="1" t="s">
        <v>91</v>
      </c>
      <c r="H10" s="1"/>
      <c r="I10" s="1"/>
      <c r="J10" s="5">
        <v>15000</v>
      </c>
      <c r="K10" s="5">
        <v>15000</v>
      </c>
      <c r="L10" s="5">
        <v>15000</v>
      </c>
      <c r="M10" s="5">
        <v>15000</v>
      </c>
      <c r="N10" s="5">
        <v>15000</v>
      </c>
      <c r="O10" s="5">
        <v>15000</v>
      </c>
      <c r="P10" s="5">
        <v>15000</v>
      </c>
      <c r="Q10" s="5">
        <v>15000</v>
      </c>
      <c r="R10" s="5">
        <v>15000</v>
      </c>
      <c r="S10" s="5">
        <v>15000</v>
      </c>
      <c r="T10" s="5">
        <v>15000</v>
      </c>
      <c r="U10" s="5">
        <v>15000</v>
      </c>
      <c r="V10" s="5">
        <f t="shared" ref="V10:V11" si="2">ROUND(SUM(J10:U10),5)</f>
        <v>180000</v>
      </c>
    </row>
    <row r="11" spans="1:24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4">
        <f t="shared" ref="J11:U11" si="3">SUM(J9:J10)</f>
        <v>25000</v>
      </c>
      <c r="K11" s="4">
        <f t="shared" si="3"/>
        <v>25000</v>
      </c>
      <c r="L11" s="4">
        <f t="shared" si="3"/>
        <v>25000</v>
      </c>
      <c r="M11" s="4">
        <f t="shared" si="3"/>
        <v>25000</v>
      </c>
      <c r="N11" s="4">
        <f t="shared" si="3"/>
        <v>25000</v>
      </c>
      <c r="O11" s="4">
        <f t="shared" si="3"/>
        <v>25000</v>
      </c>
      <c r="P11" s="4">
        <f t="shared" si="3"/>
        <v>25000</v>
      </c>
      <c r="Q11" s="4">
        <f t="shared" si="3"/>
        <v>25000</v>
      </c>
      <c r="R11" s="4">
        <f t="shared" si="3"/>
        <v>25000</v>
      </c>
      <c r="S11" s="4">
        <f t="shared" si="3"/>
        <v>25000</v>
      </c>
      <c r="T11" s="4">
        <f t="shared" si="3"/>
        <v>25000</v>
      </c>
      <c r="U11" s="4">
        <f t="shared" si="3"/>
        <v>25000</v>
      </c>
      <c r="V11" s="4">
        <f t="shared" si="2"/>
        <v>300000</v>
      </c>
    </row>
    <row r="12" spans="1:24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4">
      <c r="A13" s="1"/>
      <c r="B13" s="1"/>
      <c r="C13" s="1"/>
      <c r="D13" s="1"/>
      <c r="E13" s="1"/>
      <c r="F13" s="1"/>
      <c r="G13" s="1" t="s">
        <v>95</v>
      </c>
      <c r="H13" s="1"/>
      <c r="I13" s="1"/>
      <c r="J13" s="4">
        <v>25000</v>
      </c>
      <c r="K13" s="4">
        <v>25000</v>
      </c>
      <c r="L13" s="4">
        <v>25000</v>
      </c>
      <c r="M13" s="4">
        <v>25000</v>
      </c>
      <c r="N13" s="4">
        <v>25000</v>
      </c>
      <c r="O13" s="4">
        <v>25000</v>
      </c>
      <c r="P13" s="4">
        <v>25000</v>
      </c>
      <c r="Q13" s="4">
        <v>25000</v>
      </c>
      <c r="R13" s="4">
        <v>25000</v>
      </c>
      <c r="S13" s="4">
        <v>25000</v>
      </c>
      <c r="T13" s="4">
        <v>25000</v>
      </c>
      <c r="U13" s="4">
        <v>25000</v>
      </c>
      <c r="V13" s="4">
        <f t="shared" ref="V13:V18" si="4">ROUND(SUM(J13:U13),5)</f>
        <v>300000</v>
      </c>
    </row>
    <row r="14" spans="1:24">
      <c r="A14" s="1"/>
      <c r="B14" s="1"/>
      <c r="C14" s="1"/>
      <c r="D14" s="1"/>
      <c r="E14" s="1"/>
      <c r="F14" s="1"/>
      <c r="G14" s="1" t="s">
        <v>96</v>
      </c>
      <c r="H14" s="1"/>
      <c r="I14" s="1"/>
      <c r="J14" s="4">
        <v>10000</v>
      </c>
      <c r="K14" s="4">
        <v>10000</v>
      </c>
      <c r="L14" s="4">
        <v>10000</v>
      </c>
      <c r="M14" s="4">
        <v>10000</v>
      </c>
      <c r="N14" s="4">
        <v>10000</v>
      </c>
      <c r="O14" s="4">
        <v>10000</v>
      </c>
      <c r="P14" s="4">
        <v>10000</v>
      </c>
      <c r="Q14" s="4">
        <v>10000</v>
      </c>
      <c r="R14" s="4">
        <v>10000</v>
      </c>
      <c r="S14" s="4">
        <v>10000</v>
      </c>
      <c r="T14" s="4">
        <v>10000</v>
      </c>
      <c r="U14" s="4">
        <v>10000</v>
      </c>
      <c r="V14" s="4">
        <f t="shared" si="4"/>
        <v>120000</v>
      </c>
    </row>
    <row r="15" spans="1:24">
      <c r="A15" s="1"/>
      <c r="B15" s="1"/>
      <c r="C15" s="1"/>
      <c r="D15" s="1"/>
      <c r="E15" s="1"/>
      <c r="F15" s="1"/>
      <c r="G15" s="1" t="s">
        <v>97</v>
      </c>
      <c r="H15" s="1"/>
      <c r="I15" s="1"/>
      <c r="J15" s="4">
        <v>10000</v>
      </c>
      <c r="K15" s="4">
        <v>10000</v>
      </c>
      <c r="L15" s="4">
        <v>10000</v>
      </c>
      <c r="M15" s="4">
        <v>10000</v>
      </c>
      <c r="N15" s="4">
        <v>10000</v>
      </c>
      <c r="O15" s="4">
        <v>10000</v>
      </c>
      <c r="P15" s="4">
        <v>10000</v>
      </c>
      <c r="Q15" s="4">
        <v>10000</v>
      </c>
      <c r="R15" s="4">
        <v>10000</v>
      </c>
      <c r="S15" s="4">
        <v>10000</v>
      </c>
      <c r="T15" s="4">
        <v>10000</v>
      </c>
      <c r="U15" s="4">
        <v>10000</v>
      </c>
      <c r="V15" s="4">
        <f t="shared" si="4"/>
        <v>120000</v>
      </c>
    </row>
    <row r="16" spans="1:24">
      <c r="A16" s="1"/>
      <c r="B16" s="1"/>
      <c r="C16" s="1"/>
      <c r="D16" s="1"/>
      <c r="E16" s="1"/>
      <c r="F16" s="1"/>
      <c r="G16" s="1" t="s">
        <v>98</v>
      </c>
      <c r="H16" s="1"/>
      <c r="I16" s="1"/>
      <c r="J16" s="4">
        <v>5000</v>
      </c>
      <c r="K16" s="4">
        <v>5000</v>
      </c>
      <c r="L16" s="4">
        <v>5000</v>
      </c>
      <c r="M16" s="4">
        <v>5000</v>
      </c>
      <c r="N16" s="4">
        <v>5000</v>
      </c>
      <c r="O16" s="4">
        <v>5000</v>
      </c>
      <c r="P16" s="4">
        <v>5000</v>
      </c>
      <c r="Q16" s="4">
        <v>5000</v>
      </c>
      <c r="R16" s="4">
        <v>5000</v>
      </c>
      <c r="S16" s="4">
        <v>5000</v>
      </c>
      <c r="T16" s="4">
        <v>5000</v>
      </c>
      <c r="U16" s="4">
        <v>5000</v>
      </c>
      <c r="V16" s="4">
        <f t="shared" si="4"/>
        <v>60000</v>
      </c>
    </row>
    <row r="17" spans="1:23" ht="15" thickBot="1">
      <c r="A17" s="1"/>
      <c r="B17" s="1"/>
      <c r="C17" s="1"/>
      <c r="D17" s="1"/>
      <c r="E17" s="1"/>
      <c r="F17" s="1"/>
      <c r="G17" s="1" t="s">
        <v>99</v>
      </c>
      <c r="H17" s="1"/>
      <c r="I17" s="1"/>
      <c r="J17" s="5">
        <v>7500</v>
      </c>
      <c r="K17" s="5">
        <v>7500</v>
      </c>
      <c r="L17" s="5">
        <v>7500</v>
      </c>
      <c r="M17" s="5">
        <v>7500</v>
      </c>
      <c r="N17" s="5">
        <v>7500</v>
      </c>
      <c r="O17" s="5">
        <v>7500</v>
      </c>
      <c r="P17" s="5">
        <v>7500</v>
      </c>
      <c r="Q17" s="5">
        <v>7500</v>
      </c>
      <c r="R17" s="5">
        <v>7500</v>
      </c>
      <c r="S17" s="5">
        <v>7500</v>
      </c>
      <c r="T17" s="5">
        <v>7500</v>
      </c>
      <c r="U17" s="5">
        <v>7500</v>
      </c>
      <c r="V17" s="5">
        <f t="shared" si="4"/>
        <v>90000</v>
      </c>
    </row>
    <row r="18" spans="1:23">
      <c r="A18" s="1"/>
      <c r="B18" s="1"/>
      <c r="C18" s="1"/>
      <c r="D18" s="1"/>
      <c r="E18" s="1"/>
      <c r="F18" s="1" t="s">
        <v>100</v>
      </c>
      <c r="G18" s="1"/>
      <c r="H18" s="1"/>
      <c r="I18" s="1"/>
      <c r="J18" s="4">
        <f>ROUND(SUM(J12:J17),5)</f>
        <v>57500</v>
      </c>
      <c r="K18" s="4">
        <f t="shared" ref="K18:U18" si="5">ROUND(SUM(K12:K17),5)</f>
        <v>57500</v>
      </c>
      <c r="L18" s="4">
        <f t="shared" si="5"/>
        <v>57500</v>
      </c>
      <c r="M18" s="4">
        <f t="shared" si="5"/>
        <v>57500</v>
      </c>
      <c r="N18" s="4">
        <f t="shared" si="5"/>
        <v>57500</v>
      </c>
      <c r="O18" s="4">
        <f t="shared" si="5"/>
        <v>57500</v>
      </c>
      <c r="P18" s="4">
        <f t="shared" si="5"/>
        <v>57500</v>
      </c>
      <c r="Q18" s="4">
        <f t="shared" si="5"/>
        <v>57500</v>
      </c>
      <c r="R18" s="4">
        <f t="shared" si="5"/>
        <v>57500</v>
      </c>
      <c r="S18" s="4">
        <f t="shared" si="5"/>
        <v>57500</v>
      </c>
      <c r="T18" s="4">
        <f t="shared" si="5"/>
        <v>57500</v>
      </c>
      <c r="U18" s="4">
        <f t="shared" si="5"/>
        <v>57500</v>
      </c>
      <c r="V18" s="4">
        <f t="shared" si="4"/>
        <v>690000</v>
      </c>
    </row>
    <row r="19" spans="1:23">
      <c r="A19" s="1"/>
      <c r="B19" s="1"/>
      <c r="C19" s="1"/>
      <c r="D19" s="1"/>
      <c r="E19" s="1"/>
      <c r="F19" s="1" t="s">
        <v>101</v>
      </c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3">
      <c r="A20" s="1"/>
      <c r="B20" s="1"/>
      <c r="C20" s="1"/>
      <c r="D20" s="1"/>
      <c r="E20" s="1"/>
      <c r="F20" s="1"/>
      <c r="G20" s="1" t="s">
        <v>103</v>
      </c>
      <c r="H20" s="1"/>
      <c r="I20" s="1"/>
      <c r="J20" s="4">
        <v>2500</v>
      </c>
      <c r="K20" s="4">
        <v>2500</v>
      </c>
      <c r="L20" s="4">
        <v>2500</v>
      </c>
      <c r="M20" s="4">
        <v>2500</v>
      </c>
      <c r="N20" s="4">
        <v>2500</v>
      </c>
      <c r="O20" s="4">
        <v>2500</v>
      </c>
      <c r="P20" s="4">
        <v>2500</v>
      </c>
      <c r="Q20" s="4">
        <v>2500</v>
      </c>
      <c r="R20" s="4">
        <v>2500</v>
      </c>
      <c r="S20" s="4">
        <v>2500</v>
      </c>
      <c r="T20" s="4">
        <v>2500</v>
      </c>
      <c r="U20" s="4">
        <v>2500</v>
      </c>
      <c r="V20" s="4">
        <f t="shared" ref="V20:V25" si="6">ROUND(SUM(J20:U20),5)</f>
        <v>30000</v>
      </c>
    </row>
    <row r="21" spans="1:23">
      <c r="A21" s="1"/>
      <c r="B21" s="1"/>
      <c r="C21" s="1"/>
      <c r="D21" s="1"/>
      <c r="E21" s="1"/>
      <c r="F21" s="1"/>
      <c r="G21" s="1" t="s">
        <v>104</v>
      </c>
      <c r="H21" s="1"/>
      <c r="I21" s="1"/>
      <c r="J21" s="4">
        <v>12500</v>
      </c>
      <c r="K21" s="4">
        <v>12500</v>
      </c>
      <c r="L21" s="4">
        <v>12500</v>
      </c>
      <c r="M21" s="4">
        <v>12500</v>
      </c>
      <c r="N21" s="4">
        <v>12500</v>
      </c>
      <c r="O21" s="4">
        <v>12500</v>
      </c>
      <c r="P21" s="4">
        <v>12500</v>
      </c>
      <c r="Q21" s="4">
        <v>12500</v>
      </c>
      <c r="R21" s="4">
        <v>12500</v>
      </c>
      <c r="S21" s="4">
        <v>12500</v>
      </c>
      <c r="T21" s="4">
        <v>12500</v>
      </c>
      <c r="U21" s="4">
        <v>12500</v>
      </c>
      <c r="V21" s="4">
        <f t="shared" si="6"/>
        <v>150000</v>
      </c>
    </row>
    <row r="22" spans="1:23" ht="15" thickBot="1">
      <c r="A22" s="1"/>
      <c r="B22" s="1"/>
      <c r="C22" s="1"/>
      <c r="D22" s="1"/>
      <c r="E22" s="1"/>
      <c r="F22" s="1"/>
      <c r="G22" s="1" t="s">
        <v>105</v>
      </c>
      <c r="H22" s="1"/>
      <c r="I22" s="1"/>
      <c r="J22" s="5">
        <v>10000</v>
      </c>
      <c r="K22" s="5">
        <v>10000</v>
      </c>
      <c r="L22" s="5">
        <v>10000</v>
      </c>
      <c r="M22" s="5">
        <v>10000</v>
      </c>
      <c r="N22" s="5">
        <v>10000</v>
      </c>
      <c r="O22" s="5">
        <v>10000</v>
      </c>
      <c r="P22" s="5">
        <v>10000</v>
      </c>
      <c r="Q22" s="5">
        <v>10000</v>
      </c>
      <c r="R22" s="5">
        <v>10000</v>
      </c>
      <c r="S22" s="5">
        <v>10000</v>
      </c>
      <c r="T22" s="5">
        <v>10000</v>
      </c>
      <c r="U22" s="5">
        <v>10000</v>
      </c>
      <c r="V22" s="5">
        <f t="shared" si="6"/>
        <v>120000</v>
      </c>
    </row>
    <row r="23" spans="1:23">
      <c r="A23" s="1"/>
      <c r="B23" s="1"/>
      <c r="C23" s="1"/>
      <c r="D23" s="1"/>
      <c r="E23" s="1"/>
      <c r="F23" s="1" t="s">
        <v>106</v>
      </c>
      <c r="G23" s="1"/>
      <c r="H23" s="1"/>
      <c r="I23" s="1"/>
      <c r="J23" s="4">
        <f>ROUND(SUM(J19:J22),5)</f>
        <v>25000</v>
      </c>
      <c r="K23" s="4">
        <f t="shared" ref="K23:U23" si="7">ROUND(SUM(K19:K22),5)</f>
        <v>25000</v>
      </c>
      <c r="L23" s="4">
        <f t="shared" si="7"/>
        <v>25000</v>
      </c>
      <c r="M23" s="4">
        <f t="shared" si="7"/>
        <v>25000</v>
      </c>
      <c r="N23" s="4">
        <f t="shared" si="7"/>
        <v>25000</v>
      </c>
      <c r="O23" s="4">
        <f t="shared" si="7"/>
        <v>25000</v>
      </c>
      <c r="P23" s="4">
        <f t="shared" si="7"/>
        <v>25000</v>
      </c>
      <c r="Q23" s="4">
        <f t="shared" si="7"/>
        <v>25000</v>
      </c>
      <c r="R23" s="4">
        <f t="shared" si="7"/>
        <v>25000</v>
      </c>
      <c r="S23" s="4">
        <f t="shared" si="7"/>
        <v>25000</v>
      </c>
      <c r="T23" s="4">
        <f t="shared" si="7"/>
        <v>25000</v>
      </c>
      <c r="U23" s="4">
        <f t="shared" si="7"/>
        <v>25000</v>
      </c>
      <c r="V23" s="4">
        <f t="shared" si="6"/>
        <v>300000</v>
      </c>
    </row>
    <row r="24" spans="1:23">
      <c r="A24" s="1"/>
      <c r="B24" s="1"/>
      <c r="C24" s="1"/>
      <c r="D24" s="1"/>
      <c r="E24" s="1"/>
      <c r="F24" s="1" t="s">
        <v>108</v>
      </c>
      <c r="G24" s="1"/>
      <c r="H24" s="1"/>
      <c r="I24" s="1"/>
      <c r="J24" s="4">
        <v>10000</v>
      </c>
      <c r="K24" s="4">
        <v>10000</v>
      </c>
      <c r="L24" s="4">
        <v>10000</v>
      </c>
      <c r="M24" s="4">
        <v>10000</v>
      </c>
      <c r="N24" s="4">
        <v>10000</v>
      </c>
      <c r="O24" s="4">
        <v>10000</v>
      </c>
      <c r="P24" s="4">
        <v>10000</v>
      </c>
      <c r="Q24" s="4">
        <v>10000</v>
      </c>
      <c r="R24" s="4">
        <v>10000</v>
      </c>
      <c r="S24" s="4">
        <v>10000</v>
      </c>
      <c r="T24" s="4">
        <v>10000</v>
      </c>
      <c r="U24" s="4">
        <v>10000</v>
      </c>
      <c r="V24" s="4">
        <f t="shared" si="6"/>
        <v>120000</v>
      </c>
      <c r="W24" s="19"/>
    </row>
    <row r="25" spans="1:23">
      <c r="A25" s="1"/>
      <c r="B25" s="1"/>
      <c r="C25" s="1"/>
      <c r="D25" s="1"/>
      <c r="E25" s="1"/>
      <c r="F25" s="1" t="s">
        <v>109</v>
      </c>
      <c r="G25" s="1"/>
      <c r="H25" s="1"/>
      <c r="I25" s="1"/>
      <c r="J25" s="4">
        <v>1250</v>
      </c>
      <c r="K25" s="4">
        <v>1250</v>
      </c>
      <c r="L25" s="4">
        <v>1250</v>
      </c>
      <c r="M25" s="4">
        <v>1250</v>
      </c>
      <c r="N25" s="4">
        <v>1250</v>
      </c>
      <c r="O25" s="4">
        <v>1250</v>
      </c>
      <c r="P25" s="4">
        <v>1250</v>
      </c>
      <c r="Q25" s="4">
        <v>1250</v>
      </c>
      <c r="R25" s="4">
        <v>1250</v>
      </c>
      <c r="S25" s="4">
        <v>1250</v>
      </c>
      <c r="T25" s="4">
        <v>1250</v>
      </c>
      <c r="U25" s="4">
        <v>1250</v>
      </c>
      <c r="V25" s="4">
        <f t="shared" si="6"/>
        <v>15000</v>
      </c>
    </row>
    <row r="26" spans="1:23">
      <c r="A26" s="1"/>
      <c r="B26" s="1"/>
      <c r="C26" s="1"/>
      <c r="D26" s="1"/>
      <c r="E26" s="1"/>
      <c r="F26" s="1" t="s">
        <v>110</v>
      </c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3">
      <c r="A27" s="1"/>
      <c r="B27" s="1"/>
      <c r="C27" s="1"/>
      <c r="D27" s="1"/>
      <c r="E27" s="1"/>
      <c r="F27" s="1"/>
      <c r="G27" s="1" t="s">
        <v>111</v>
      </c>
      <c r="H27" s="1"/>
      <c r="I27" s="1"/>
      <c r="J27" s="4"/>
      <c r="K27" s="4"/>
      <c r="L27" s="4"/>
      <c r="M27" s="4">
        <v>75000</v>
      </c>
      <c r="N27" s="4"/>
      <c r="O27" s="4"/>
      <c r="P27" s="4"/>
      <c r="Q27" s="4"/>
      <c r="R27" s="4"/>
      <c r="S27" s="4">
        <v>75000</v>
      </c>
      <c r="T27" s="4"/>
      <c r="U27" s="4"/>
      <c r="V27" s="4">
        <f>ROUND(SUM(J27:U27),5)</f>
        <v>150000</v>
      </c>
    </row>
    <row r="28" spans="1:23" ht="15" thickBot="1">
      <c r="A28" s="1"/>
      <c r="B28" s="1"/>
      <c r="C28" s="1"/>
      <c r="D28" s="1"/>
      <c r="E28" s="1"/>
      <c r="F28" s="1"/>
      <c r="G28" s="1" t="s">
        <v>112</v>
      </c>
      <c r="H28" s="1"/>
      <c r="I28" s="1"/>
      <c r="J28" s="5"/>
      <c r="K28" s="5"/>
      <c r="L28" s="5"/>
      <c r="M28" s="5">
        <v>50000</v>
      </c>
      <c r="N28" s="5">
        <v>10000</v>
      </c>
      <c r="O28" s="5">
        <v>10000</v>
      </c>
      <c r="P28" s="5">
        <v>10000</v>
      </c>
      <c r="Q28" s="5">
        <v>10000</v>
      </c>
      <c r="R28" s="5">
        <v>10000</v>
      </c>
      <c r="S28" s="5">
        <v>50000</v>
      </c>
      <c r="T28" s="5">
        <v>10000</v>
      </c>
      <c r="U28" s="5">
        <v>10000</v>
      </c>
      <c r="V28" s="5">
        <f>ROUND(SUM(J28:U28),5)</f>
        <v>170000</v>
      </c>
    </row>
    <row r="29" spans="1:23">
      <c r="A29" s="1"/>
      <c r="B29" s="1"/>
      <c r="C29" s="1"/>
      <c r="D29" s="1"/>
      <c r="E29" s="1"/>
      <c r="F29" s="1" t="s">
        <v>113</v>
      </c>
      <c r="G29" s="1"/>
      <c r="H29" s="1"/>
      <c r="I29" s="1"/>
      <c r="J29" s="4">
        <f t="shared" ref="J29" si="8">ROUND(SUM(J27:J28),5)</f>
        <v>0</v>
      </c>
      <c r="K29" s="4">
        <f t="shared" ref="K29" si="9">ROUND(SUM(K27:K28),5)</f>
        <v>0</v>
      </c>
      <c r="L29" s="4">
        <f t="shared" ref="L29" si="10">ROUND(SUM(L27:L28),5)</f>
        <v>0</v>
      </c>
      <c r="M29" s="4">
        <f t="shared" ref="M29" si="11">ROUND(SUM(M27:M28),5)</f>
        <v>125000</v>
      </c>
      <c r="N29" s="4">
        <f t="shared" ref="N29:U29" si="12">ROUND(SUM(N27:N28),5)</f>
        <v>10000</v>
      </c>
      <c r="O29" s="4">
        <f t="shared" si="12"/>
        <v>10000</v>
      </c>
      <c r="P29" s="4">
        <f t="shared" si="12"/>
        <v>10000</v>
      </c>
      <c r="Q29" s="4">
        <f t="shared" si="12"/>
        <v>10000</v>
      </c>
      <c r="R29" s="4">
        <f t="shared" si="12"/>
        <v>10000</v>
      </c>
      <c r="S29" s="4">
        <f t="shared" si="12"/>
        <v>125000</v>
      </c>
      <c r="T29" s="4">
        <f t="shared" si="12"/>
        <v>10000</v>
      </c>
      <c r="U29" s="4">
        <f t="shared" si="12"/>
        <v>10000</v>
      </c>
      <c r="V29" s="4">
        <f>ROUND(SUM(J29:U29),5)</f>
        <v>320000</v>
      </c>
    </row>
    <row r="30" spans="1:23">
      <c r="A30" s="1"/>
      <c r="B30" s="1"/>
      <c r="C30" s="1"/>
      <c r="D30" s="1"/>
      <c r="E30" s="1"/>
      <c r="F30" s="1" t="s">
        <v>114</v>
      </c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3">
      <c r="A31" s="1"/>
      <c r="B31" s="1"/>
      <c r="C31" s="1"/>
      <c r="D31" s="1"/>
      <c r="E31" s="1"/>
      <c r="F31" s="1"/>
      <c r="G31" s="1" t="s">
        <v>115</v>
      </c>
      <c r="H31" s="1"/>
      <c r="I31" s="1"/>
      <c r="J31" s="4"/>
      <c r="K31" s="4"/>
      <c r="L31" s="4"/>
      <c r="M31" s="4">
        <v>7500</v>
      </c>
      <c r="N31" s="4">
        <v>7500</v>
      </c>
      <c r="O31" s="4">
        <v>7500</v>
      </c>
      <c r="P31" s="4">
        <v>7500</v>
      </c>
      <c r="Q31" s="4">
        <v>7500</v>
      </c>
      <c r="R31" s="4">
        <v>7500</v>
      </c>
      <c r="S31" s="4">
        <v>7500</v>
      </c>
      <c r="T31" s="4">
        <v>7500</v>
      </c>
      <c r="U31" s="4">
        <v>7500</v>
      </c>
      <c r="V31" s="4">
        <f>ROUND(SUM(J31:U31),5)</f>
        <v>67500</v>
      </c>
    </row>
    <row r="32" spans="1:23">
      <c r="A32" s="1"/>
      <c r="B32" s="1"/>
      <c r="C32" s="1"/>
      <c r="D32" s="1"/>
      <c r="E32" s="1"/>
      <c r="F32" s="1"/>
      <c r="G32" s="1" t="s">
        <v>116</v>
      </c>
      <c r="H32" s="1"/>
      <c r="I32" s="1"/>
      <c r="J32" s="4"/>
      <c r="K32" s="4"/>
      <c r="L32" s="4"/>
      <c r="M32" s="4">
        <v>4000</v>
      </c>
      <c r="N32" s="4">
        <v>4000</v>
      </c>
      <c r="O32" s="4">
        <v>4000</v>
      </c>
      <c r="P32" s="4">
        <v>4000</v>
      </c>
      <c r="Q32" s="4">
        <v>4000</v>
      </c>
      <c r="R32" s="4">
        <v>4000</v>
      </c>
      <c r="S32" s="4">
        <v>4000</v>
      </c>
      <c r="T32" s="4">
        <v>4000</v>
      </c>
      <c r="U32" s="4">
        <v>4000</v>
      </c>
      <c r="V32" s="4">
        <f>ROUND(SUM(J32:U32),5)</f>
        <v>36000</v>
      </c>
    </row>
    <row r="33" spans="1:24" ht="15" thickBot="1">
      <c r="A33" s="1"/>
      <c r="B33" s="1"/>
      <c r="C33" s="1"/>
      <c r="D33" s="1"/>
      <c r="E33" s="1"/>
      <c r="F33" s="1"/>
      <c r="G33" s="1" t="s">
        <v>117</v>
      </c>
      <c r="H33" s="1"/>
      <c r="I33" s="1"/>
      <c r="J33" s="5"/>
      <c r="K33" s="5"/>
      <c r="L33" s="5"/>
      <c r="M33" s="5">
        <v>1500</v>
      </c>
      <c r="N33" s="5">
        <v>1500</v>
      </c>
      <c r="O33" s="5">
        <v>1500</v>
      </c>
      <c r="P33" s="5">
        <v>1500</v>
      </c>
      <c r="Q33" s="5">
        <v>1500</v>
      </c>
      <c r="R33" s="5">
        <v>1500</v>
      </c>
      <c r="S33" s="5">
        <v>1500</v>
      </c>
      <c r="T33" s="5">
        <v>1500</v>
      </c>
      <c r="U33" s="5">
        <v>1500</v>
      </c>
      <c r="V33" s="5">
        <f>ROUND(SUM(J33:U33),5)</f>
        <v>13500</v>
      </c>
    </row>
    <row r="34" spans="1:24">
      <c r="A34" s="1"/>
      <c r="B34" s="1"/>
      <c r="C34" s="1"/>
      <c r="D34" s="1"/>
      <c r="E34" s="1"/>
      <c r="F34" s="1" t="s">
        <v>118</v>
      </c>
      <c r="G34" s="1"/>
      <c r="H34" s="1"/>
      <c r="I34" s="1"/>
      <c r="J34" s="4">
        <f>ROUND(SUM(J30:J33),5)</f>
        <v>0</v>
      </c>
      <c r="K34" s="4">
        <f t="shared" ref="K34:U34" si="13">ROUND(SUM(K30:K33),5)</f>
        <v>0</v>
      </c>
      <c r="L34" s="4">
        <f t="shared" si="13"/>
        <v>0</v>
      </c>
      <c r="M34" s="4">
        <f t="shared" si="13"/>
        <v>13000</v>
      </c>
      <c r="N34" s="4">
        <f t="shared" si="13"/>
        <v>13000</v>
      </c>
      <c r="O34" s="4">
        <f t="shared" si="13"/>
        <v>13000</v>
      </c>
      <c r="P34" s="4">
        <f t="shared" si="13"/>
        <v>13000</v>
      </c>
      <c r="Q34" s="4">
        <f t="shared" si="13"/>
        <v>13000</v>
      </c>
      <c r="R34" s="4">
        <f t="shared" si="13"/>
        <v>13000</v>
      </c>
      <c r="S34" s="4">
        <f t="shared" si="13"/>
        <v>13000</v>
      </c>
      <c r="T34" s="4">
        <f t="shared" si="13"/>
        <v>13000</v>
      </c>
      <c r="U34" s="4">
        <f t="shared" si="13"/>
        <v>13000</v>
      </c>
      <c r="V34" s="4">
        <f>ROUND(SUM(J34:U34),5)</f>
        <v>117000</v>
      </c>
    </row>
    <row r="35" spans="1:24">
      <c r="A35" s="1"/>
      <c r="B35" s="1"/>
      <c r="C35" s="1"/>
      <c r="D35" s="1"/>
      <c r="E35" s="1"/>
      <c r="F35" s="1" t="s">
        <v>119</v>
      </c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4">
      <c r="A36" s="1"/>
      <c r="B36" s="1"/>
      <c r="C36" s="1"/>
      <c r="D36" s="1"/>
      <c r="E36" s="1"/>
      <c r="F36" s="1"/>
      <c r="G36" s="1" t="s">
        <v>121</v>
      </c>
      <c r="H36" s="1"/>
      <c r="I36" s="1"/>
      <c r="J36" s="4">
        <v>5000</v>
      </c>
      <c r="K36" s="4">
        <v>5000</v>
      </c>
      <c r="L36" s="4">
        <v>5000</v>
      </c>
      <c r="M36" s="4">
        <v>5000</v>
      </c>
      <c r="N36" s="4">
        <v>5000</v>
      </c>
      <c r="O36" s="4">
        <v>5000</v>
      </c>
      <c r="P36" s="4">
        <v>5000</v>
      </c>
      <c r="Q36" s="4">
        <v>5000</v>
      </c>
      <c r="R36" s="4">
        <v>5000</v>
      </c>
      <c r="S36" s="4">
        <v>5000</v>
      </c>
      <c r="T36" s="4">
        <v>5000</v>
      </c>
      <c r="U36" s="4">
        <v>5000</v>
      </c>
      <c r="V36" s="4">
        <f>SUM(J36:U36)</f>
        <v>60000</v>
      </c>
    </row>
    <row r="37" spans="1:24" ht="15" thickBot="1">
      <c r="A37" s="1"/>
      <c r="B37" s="1"/>
      <c r="C37" s="1"/>
      <c r="D37" s="1"/>
      <c r="E37" s="1"/>
      <c r="F37" s="1"/>
      <c r="G37" s="1" t="s">
        <v>122</v>
      </c>
      <c r="H37" s="1"/>
      <c r="I37" s="1"/>
      <c r="J37" s="5">
        <v>2500</v>
      </c>
      <c r="K37" s="5">
        <v>2500</v>
      </c>
      <c r="L37" s="5">
        <v>2500</v>
      </c>
      <c r="M37" s="5">
        <v>2500</v>
      </c>
      <c r="N37" s="5">
        <v>2500</v>
      </c>
      <c r="O37" s="5">
        <v>2500</v>
      </c>
      <c r="P37" s="5">
        <v>2500</v>
      </c>
      <c r="Q37" s="5">
        <v>2500</v>
      </c>
      <c r="R37" s="5">
        <v>2500</v>
      </c>
      <c r="S37" s="5">
        <v>2500</v>
      </c>
      <c r="T37" s="5">
        <v>2500</v>
      </c>
      <c r="U37" s="5">
        <v>2500</v>
      </c>
      <c r="V37" s="5">
        <f>ROUND(SUM(J37:U37),5)</f>
        <v>30000</v>
      </c>
    </row>
    <row r="38" spans="1:24">
      <c r="A38" s="1"/>
      <c r="B38" s="1"/>
      <c r="C38" s="1"/>
      <c r="D38" s="1"/>
      <c r="E38" s="1"/>
      <c r="F38" s="1" t="s">
        <v>123</v>
      </c>
      <c r="G38" s="1"/>
      <c r="H38" s="1"/>
      <c r="I38" s="1"/>
      <c r="J38" s="4">
        <f>ROUND(SUM(J35:J37),5)</f>
        <v>7500</v>
      </c>
      <c r="K38" s="4">
        <f t="shared" ref="K38:U38" si="14">ROUND(SUM(K35:K37),5)</f>
        <v>7500</v>
      </c>
      <c r="L38" s="4">
        <f t="shared" si="14"/>
        <v>7500</v>
      </c>
      <c r="M38" s="4">
        <f t="shared" si="14"/>
        <v>7500</v>
      </c>
      <c r="N38" s="4">
        <f t="shared" si="14"/>
        <v>7500</v>
      </c>
      <c r="O38" s="4">
        <f t="shared" si="14"/>
        <v>7500</v>
      </c>
      <c r="P38" s="4">
        <f t="shared" si="14"/>
        <v>7500</v>
      </c>
      <c r="Q38" s="4">
        <f t="shared" si="14"/>
        <v>7500</v>
      </c>
      <c r="R38" s="4">
        <f t="shared" si="14"/>
        <v>7500</v>
      </c>
      <c r="S38" s="4">
        <f t="shared" si="14"/>
        <v>7500</v>
      </c>
      <c r="T38" s="4">
        <f t="shared" si="14"/>
        <v>7500</v>
      </c>
      <c r="U38" s="4">
        <f t="shared" si="14"/>
        <v>7500</v>
      </c>
      <c r="V38" s="4">
        <f>ROUND(SUM(J38:U38),5)</f>
        <v>90000</v>
      </c>
    </row>
    <row r="39" spans="1:24">
      <c r="A39" s="1"/>
      <c r="B39" s="1"/>
      <c r="C39" s="1"/>
      <c r="D39" s="1"/>
      <c r="E39" s="1"/>
      <c r="F39" s="1" t="s">
        <v>124</v>
      </c>
      <c r="G39" s="1"/>
      <c r="H39" s="1"/>
      <c r="I39" s="1"/>
      <c r="J39" s="4">
        <v>5000</v>
      </c>
      <c r="K39" s="4">
        <v>5000</v>
      </c>
      <c r="L39" s="4">
        <v>5000</v>
      </c>
      <c r="M39" s="4">
        <v>5000</v>
      </c>
      <c r="N39" s="4">
        <v>5000</v>
      </c>
      <c r="O39" s="4">
        <v>5000</v>
      </c>
      <c r="P39" s="4">
        <v>5000</v>
      </c>
      <c r="Q39" s="4">
        <v>5000</v>
      </c>
      <c r="R39" s="4">
        <v>5000</v>
      </c>
      <c r="S39" s="4">
        <v>5000</v>
      </c>
      <c r="T39" s="4">
        <v>5000</v>
      </c>
      <c r="U39" s="4">
        <v>5000</v>
      </c>
      <c r="V39" s="4">
        <f t="shared" ref="V39:V42" si="15">ROUND(SUM(J39:U39),5)</f>
        <v>60000</v>
      </c>
      <c r="W39" s="19"/>
    </row>
    <row r="40" spans="1:24">
      <c r="A40" s="1"/>
      <c r="B40" s="1"/>
      <c r="C40" s="1"/>
      <c r="D40" s="1"/>
      <c r="E40" s="1"/>
      <c r="F40" s="1" t="s">
        <v>125</v>
      </c>
      <c r="G40" s="1"/>
      <c r="H40" s="1"/>
      <c r="I40" s="1"/>
      <c r="J40" s="4"/>
      <c r="K40" s="4"/>
      <c r="L40" s="4"/>
      <c r="M40" s="4">
        <v>5000</v>
      </c>
      <c r="N40" s="4">
        <v>5000</v>
      </c>
      <c r="O40" s="4">
        <v>5000</v>
      </c>
      <c r="P40" s="4">
        <v>5000</v>
      </c>
      <c r="Q40" s="4">
        <v>5000</v>
      </c>
      <c r="R40" s="4">
        <v>5000</v>
      </c>
      <c r="S40" s="4">
        <v>5000</v>
      </c>
      <c r="T40" s="4">
        <v>5000</v>
      </c>
      <c r="U40" s="4">
        <v>5000</v>
      </c>
      <c r="V40" s="4">
        <f t="shared" si="15"/>
        <v>45000</v>
      </c>
      <c r="W40" s="19"/>
    </row>
    <row r="41" spans="1:24">
      <c r="A41" s="1"/>
      <c r="B41" s="1"/>
      <c r="C41" s="1"/>
      <c r="D41" s="1"/>
      <c r="E41" s="1"/>
      <c r="F41" s="1" t="s">
        <v>126</v>
      </c>
      <c r="G41" s="1"/>
      <c r="H41" s="1"/>
      <c r="I41" s="1"/>
      <c r="J41" s="4"/>
      <c r="K41" s="4"/>
      <c r="L41" s="4"/>
      <c r="M41" s="4">
        <v>5000</v>
      </c>
      <c r="N41" s="4">
        <v>5000</v>
      </c>
      <c r="O41" s="4">
        <v>5000</v>
      </c>
      <c r="P41" s="4">
        <v>5000</v>
      </c>
      <c r="Q41" s="4">
        <v>5000</v>
      </c>
      <c r="R41" s="4">
        <v>5000</v>
      </c>
      <c r="S41" s="4">
        <v>5000</v>
      </c>
      <c r="T41" s="4">
        <v>5000</v>
      </c>
      <c r="U41" s="4">
        <v>5000</v>
      </c>
      <c r="V41" s="4">
        <f t="shared" si="15"/>
        <v>45000</v>
      </c>
      <c r="W41" s="19"/>
    </row>
    <row r="42" spans="1:24">
      <c r="A42" s="1"/>
      <c r="B42" s="1"/>
      <c r="C42" s="1"/>
      <c r="D42" s="1"/>
      <c r="E42" s="1"/>
      <c r="F42" s="1" t="s">
        <v>128</v>
      </c>
      <c r="G42" s="1"/>
      <c r="H42" s="1"/>
      <c r="I42" s="1"/>
      <c r="J42" s="4">
        <v>1000</v>
      </c>
      <c r="K42" s="4">
        <v>1000</v>
      </c>
      <c r="L42" s="4">
        <v>1000</v>
      </c>
      <c r="M42" s="4">
        <v>1000</v>
      </c>
      <c r="N42" s="4">
        <v>1000</v>
      </c>
      <c r="O42" s="4">
        <v>1000</v>
      </c>
      <c r="P42" s="4">
        <v>1000</v>
      </c>
      <c r="Q42" s="4">
        <v>1000</v>
      </c>
      <c r="R42" s="4">
        <v>1000</v>
      </c>
      <c r="S42" s="4">
        <v>1000</v>
      </c>
      <c r="T42" s="4">
        <v>1000</v>
      </c>
      <c r="U42" s="4">
        <v>1000</v>
      </c>
      <c r="V42" s="4">
        <f t="shared" si="15"/>
        <v>12000</v>
      </c>
      <c r="W42" s="19"/>
    </row>
    <row r="43" spans="1:24" ht="15" thickBot="1">
      <c r="A43" s="1"/>
      <c r="B43" s="1"/>
      <c r="C43" s="1"/>
      <c r="D43" s="1"/>
      <c r="E43" s="1"/>
      <c r="F43" s="1" t="s">
        <v>129</v>
      </c>
      <c r="G43" s="1"/>
      <c r="H43" s="1"/>
      <c r="I43" s="1"/>
      <c r="J43" s="5">
        <v>25000</v>
      </c>
      <c r="K43" s="5">
        <v>25000</v>
      </c>
      <c r="L43" s="5">
        <v>25000</v>
      </c>
      <c r="M43" s="5">
        <v>25000</v>
      </c>
      <c r="N43" s="5">
        <v>25000</v>
      </c>
      <c r="O43" s="5">
        <v>25000</v>
      </c>
      <c r="P43" s="5">
        <v>25000</v>
      </c>
      <c r="Q43" s="5">
        <v>25000</v>
      </c>
      <c r="R43" s="5">
        <v>25000</v>
      </c>
      <c r="S43" s="5">
        <v>25000</v>
      </c>
      <c r="T43" s="5">
        <v>25000</v>
      </c>
      <c r="U43" s="5">
        <v>25000</v>
      </c>
      <c r="V43" s="5">
        <f>ROUND(SUM(J43:U43),5)</f>
        <v>300000</v>
      </c>
    </row>
    <row r="44" spans="1:24">
      <c r="A44" s="1"/>
      <c r="B44" s="1"/>
      <c r="C44" s="1"/>
      <c r="D44" s="1"/>
      <c r="E44" s="1" t="s">
        <v>130</v>
      </c>
      <c r="F44" s="1"/>
      <c r="G44" s="1"/>
      <c r="H44" s="1"/>
      <c r="I44" s="1"/>
      <c r="J44" s="4">
        <f>J43+J42+J41+J40+J39+J38+J34+J29+J25+J24+J23+J18+J11+J7</f>
        <v>243875</v>
      </c>
      <c r="K44" s="4">
        <f t="shared" ref="K44:U44" si="16">K43+K42+K41+K40+K39+K38+K34+K29+K25+K24+K23+K18+K11+K7</f>
        <v>251025</v>
      </c>
      <c r="L44" s="4">
        <f t="shared" si="16"/>
        <v>328025</v>
      </c>
      <c r="M44" s="4">
        <f t="shared" si="16"/>
        <v>491150</v>
      </c>
      <c r="N44" s="4">
        <f t="shared" si="16"/>
        <v>376150</v>
      </c>
      <c r="O44" s="4">
        <f t="shared" si="16"/>
        <v>376150</v>
      </c>
      <c r="P44" s="4">
        <f t="shared" si="16"/>
        <v>376150</v>
      </c>
      <c r="Q44" s="4">
        <f t="shared" si="16"/>
        <v>376150</v>
      </c>
      <c r="R44" s="4">
        <f t="shared" si="16"/>
        <v>376150</v>
      </c>
      <c r="S44" s="4">
        <f t="shared" si="16"/>
        <v>491150</v>
      </c>
      <c r="T44" s="4">
        <f t="shared" si="16"/>
        <v>376150</v>
      </c>
      <c r="U44" s="4">
        <f t="shared" si="16"/>
        <v>376150</v>
      </c>
      <c r="V44" s="4">
        <f>V43+V42+V41+V40+V39+V38+V34+V29+V25+V24+V23+V18+V11+V7</f>
        <v>4438275</v>
      </c>
      <c r="W44" s="19">
        <f>V44/140000000</f>
        <v>3.1701964285714285E-2</v>
      </c>
      <c r="X44" s="4" t="s">
        <v>131</v>
      </c>
    </row>
  </sheetData>
  <phoneticPr fontId="4" type="noConversion"/>
  <pageMargins left="0.7" right="0.7" top="0.75" bottom="0.75" header="0.1" footer="0.3"/>
  <pageSetup orientation="portrait" r:id="rId1"/>
  <headerFooter>
    <oddHeader>&amp;L&amp;"Arial,Bold"&amp;8 4:09 PM
&amp;"Arial,Bold"&amp;8 10/03/20
&amp;"Arial,Bold"&amp;8 Accrual Basis&amp;C&amp;"Arial,Bold"&amp;12 DemandGen International, Inc.
&amp;"Arial,Bold"&amp;14 Profit &amp;&amp; Loss Budget Overview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08D5-F163-445C-AA42-60593211439B}">
  <dimension ref="A1:P23"/>
  <sheetViews>
    <sheetView zoomScale="115" zoomScaleNormal="115" workbookViewId="0">
      <selection activeCell="F5" sqref="F5"/>
    </sheetView>
  </sheetViews>
  <sheetFormatPr defaultRowHeight="14.45"/>
  <cols>
    <col min="2" max="2" width="37.140625" customWidth="1"/>
    <col min="3" max="15" width="12.7109375" customWidth="1"/>
    <col min="16" max="16" width="14.28515625" bestFit="1" customWidth="1"/>
    <col min="17" max="19" width="12.7109375" customWidth="1"/>
  </cols>
  <sheetData>
    <row r="1" spans="1:16">
      <c r="C1" s="8" t="s">
        <v>1</v>
      </c>
      <c r="K1" s="11"/>
    </row>
    <row r="2" spans="1:16"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15</v>
      </c>
      <c r="N2" s="8" t="s">
        <v>16</v>
      </c>
      <c r="O2" s="8" t="s">
        <v>17</v>
      </c>
      <c r="P2" s="8" t="s">
        <v>134</v>
      </c>
    </row>
    <row r="3" spans="1:16" ht="15" thickBot="1">
      <c r="A3" t="s">
        <v>20</v>
      </c>
    </row>
    <row r="4" spans="1:16">
      <c r="A4">
        <v>1</v>
      </c>
      <c r="B4" t="s">
        <v>154</v>
      </c>
      <c r="C4" s="12">
        <v>23000</v>
      </c>
      <c r="D4" s="10">
        <f>$C$4</f>
        <v>23000</v>
      </c>
      <c r="E4" s="10">
        <f t="shared" ref="E4:O4" si="0">$C$4</f>
        <v>23000</v>
      </c>
      <c r="F4" s="10">
        <f t="shared" si="0"/>
        <v>23000</v>
      </c>
      <c r="G4" s="10">
        <f t="shared" si="0"/>
        <v>23000</v>
      </c>
      <c r="H4" s="10">
        <f t="shared" si="0"/>
        <v>23000</v>
      </c>
      <c r="I4" s="10">
        <f t="shared" si="0"/>
        <v>23000</v>
      </c>
      <c r="J4" s="10">
        <f t="shared" si="0"/>
        <v>23000</v>
      </c>
      <c r="K4" s="10">
        <f t="shared" si="0"/>
        <v>23000</v>
      </c>
      <c r="L4" s="10">
        <f t="shared" si="0"/>
        <v>23000</v>
      </c>
      <c r="M4" s="10">
        <f t="shared" si="0"/>
        <v>23000</v>
      </c>
      <c r="N4" s="10">
        <f t="shared" si="0"/>
        <v>23000</v>
      </c>
      <c r="O4" s="10">
        <f t="shared" si="0"/>
        <v>23000</v>
      </c>
      <c r="P4" s="14">
        <f>SUM(D4:O4)</f>
        <v>276000</v>
      </c>
    </row>
    <row r="5" spans="1:16">
      <c r="A5">
        <v>2</v>
      </c>
      <c r="B5" t="s">
        <v>155</v>
      </c>
      <c r="C5" s="13">
        <v>18000</v>
      </c>
      <c r="D5" s="10"/>
      <c r="E5" s="10"/>
      <c r="F5" s="10">
        <f t="shared" ref="F5:O5" si="1">$C$5</f>
        <v>18000</v>
      </c>
      <c r="G5" s="10">
        <f t="shared" si="1"/>
        <v>18000</v>
      </c>
      <c r="H5" s="10">
        <f t="shared" si="1"/>
        <v>18000</v>
      </c>
      <c r="I5" s="10">
        <f t="shared" si="1"/>
        <v>18000</v>
      </c>
      <c r="J5" s="10">
        <f t="shared" si="1"/>
        <v>18000</v>
      </c>
      <c r="K5" s="10">
        <f t="shared" si="1"/>
        <v>18000</v>
      </c>
      <c r="L5" s="10">
        <f t="shared" si="1"/>
        <v>18000</v>
      </c>
      <c r="M5" s="10">
        <f t="shared" si="1"/>
        <v>18000</v>
      </c>
      <c r="N5" s="10">
        <f t="shared" si="1"/>
        <v>18000</v>
      </c>
      <c r="O5" s="10">
        <f t="shared" si="1"/>
        <v>18000</v>
      </c>
      <c r="P5" s="15">
        <f>SUM(D5:O5)</f>
        <v>180000</v>
      </c>
    </row>
    <row r="6" spans="1:16">
      <c r="A6">
        <v>3</v>
      </c>
      <c r="B6" t="s">
        <v>171</v>
      </c>
      <c r="C6" s="13">
        <v>13750</v>
      </c>
      <c r="D6" s="10">
        <f>$C$6</f>
        <v>13750</v>
      </c>
      <c r="E6" s="10">
        <f t="shared" ref="E6:O6" si="2">$C$6</f>
        <v>13750</v>
      </c>
      <c r="F6" s="10">
        <f t="shared" si="2"/>
        <v>13750</v>
      </c>
      <c r="G6" s="10">
        <f t="shared" si="2"/>
        <v>13750</v>
      </c>
      <c r="H6" s="10">
        <f t="shared" si="2"/>
        <v>13750</v>
      </c>
      <c r="I6" s="10">
        <f t="shared" si="2"/>
        <v>13750</v>
      </c>
      <c r="J6" s="10">
        <f t="shared" si="2"/>
        <v>13750</v>
      </c>
      <c r="K6" s="10">
        <f t="shared" si="2"/>
        <v>13750</v>
      </c>
      <c r="L6" s="10">
        <f t="shared" si="2"/>
        <v>13750</v>
      </c>
      <c r="M6" s="10">
        <f t="shared" si="2"/>
        <v>13750</v>
      </c>
      <c r="N6" s="10">
        <f t="shared" si="2"/>
        <v>13750</v>
      </c>
      <c r="O6" s="10">
        <f t="shared" si="2"/>
        <v>13750</v>
      </c>
      <c r="P6" s="15">
        <f>SUM(D6:O6)</f>
        <v>165000</v>
      </c>
    </row>
    <row r="7" spans="1:16">
      <c r="A7">
        <v>4</v>
      </c>
      <c r="B7" t="s">
        <v>172</v>
      </c>
      <c r="C7" s="13">
        <v>13750</v>
      </c>
      <c r="D7" s="10"/>
      <c r="E7" s="10"/>
      <c r="F7" s="10"/>
      <c r="G7" s="10">
        <f t="shared" ref="G7:O7" si="3">$C$7</f>
        <v>13750</v>
      </c>
      <c r="H7" s="10">
        <f t="shared" si="3"/>
        <v>13750</v>
      </c>
      <c r="I7" s="10">
        <f t="shared" si="3"/>
        <v>13750</v>
      </c>
      <c r="J7" s="10">
        <f t="shared" si="3"/>
        <v>13750</v>
      </c>
      <c r="K7" s="10">
        <f t="shared" si="3"/>
        <v>13750</v>
      </c>
      <c r="L7" s="10">
        <f t="shared" si="3"/>
        <v>13750</v>
      </c>
      <c r="M7" s="10">
        <f t="shared" si="3"/>
        <v>13750</v>
      </c>
      <c r="N7" s="10">
        <f t="shared" si="3"/>
        <v>13750</v>
      </c>
      <c r="O7" s="10">
        <f t="shared" si="3"/>
        <v>13750</v>
      </c>
      <c r="P7" s="15">
        <f t="shared" ref="P7:P20" si="4">SUM(D7:O7)</f>
        <v>123750</v>
      </c>
    </row>
    <row r="8" spans="1:16">
      <c r="A8">
        <v>5</v>
      </c>
      <c r="B8" t="s">
        <v>36</v>
      </c>
      <c r="C8" s="13">
        <v>8000</v>
      </c>
      <c r="D8" s="10">
        <f>$C$8</f>
        <v>8000</v>
      </c>
      <c r="E8" s="10">
        <f t="shared" ref="E8:O8" si="5">$C$8</f>
        <v>8000</v>
      </c>
      <c r="F8" s="10">
        <f t="shared" si="5"/>
        <v>8000</v>
      </c>
      <c r="G8" s="10">
        <f t="shared" si="5"/>
        <v>8000</v>
      </c>
      <c r="H8" s="10">
        <f t="shared" si="5"/>
        <v>8000</v>
      </c>
      <c r="I8" s="10">
        <f t="shared" si="5"/>
        <v>8000</v>
      </c>
      <c r="J8" s="10">
        <f t="shared" si="5"/>
        <v>8000</v>
      </c>
      <c r="K8" s="10">
        <f t="shared" si="5"/>
        <v>8000</v>
      </c>
      <c r="L8" s="10">
        <f t="shared" si="5"/>
        <v>8000</v>
      </c>
      <c r="M8" s="10">
        <f t="shared" si="5"/>
        <v>8000</v>
      </c>
      <c r="N8" s="10">
        <f t="shared" si="5"/>
        <v>8000</v>
      </c>
      <c r="O8" s="10">
        <f t="shared" si="5"/>
        <v>8000</v>
      </c>
      <c r="P8" s="15">
        <f t="shared" si="4"/>
        <v>96000</v>
      </c>
    </row>
    <row r="9" spans="1:16">
      <c r="A9">
        <v>6</v>
      </c>
      <c r="B9" t="s">
        <v>173</v>
      </c>
      <c r="C9" s="13">
        <v>6500</v>
      </c>
      <c r="D9" s="10">
        <f>$C$9</f>
        <v>6500</v>
      </c>
      <c r="E9" s="10">
        <f t="shared" ref="E9:O9" si="6">$C$9</f>
        <v>6500</v>
      </c>
      <c r="F9" s="10">
        <f t="shared" si="6"/>
        <v>6500</v>
      </c>
      <c r="G9" s="10">
        <f t="shared" si="6"/>
        <v>6500</v>
      </c>
      <c r="H9" s="10">
        <f t="shared" si="6"/>
        <v>6500</v>
      </c>
      <c r="I9" s="10">
        <f t="shared" si="6"/>
        <v>6500</v>
      </c>
      <c r="J9" s="10">
        <f t="shared" si="6"/>
        <v>6500</v>
      </c>
      <c r="K9" s="10">
        <f t="shared" si="6"/>
        <v>6500</v>
      </c>
      <c r="L9" s="10">
        <f t="shared" si="6"/>
        <v>6500</v>
      </c>
      <c r="M9" s="10">
        <f t="shared" si="6"/>
        <v>6500</v>
      </c>
      <c r="N9" s="10">
        <f t="shared" si="6"/>
        <v>6500</v>
      </c>
      <c r="O9" s="10">
        <f t="shared" si="6"/>
        <v>6500</v>
      </c>
      <c r="P9" s="15">
        <f t="shared" si="4"/>
        <v>78000</v>
      </c>
    </row>
    <row r="10" spans="1:16">
      <c r="A10">
        <v>7</v>
      </c>
      <c r="B10" t="s">
        <v>173</v>
      </c>
      <c r="C10" s="13">
        <v>6500</v>
      </c>
      <c r="D10" s="10"/>
      <c r="E10" s="10">
        <f t="shared" ref="E10:O10" si="7">$C$10</f>
        <v>6500</v>
      </c>
      <c r="F10" s="10">
        <f t="shared" si="7"/>
        <v>6500</v>
      </c>
      <c r="G10" s="10">
        <f t="shared" si="7"/>
        <v>6500</v>
      </c>
      <c r="H10" s="10">
        <f t="shared" si="7"/>
        <v>6500</v>
      </c>
      <c r="I10" s="10">
        <f t="shared" si="7"/>
        <v>6500</v>
      </c>
      <c r="J10" s="10">
        <f t="shared" si="7"/>
        <v>6500</v>
      </c>
      <c r="K10" s="10">
        <f t="shared" si="7"/>
        <v>6500</v>
      </c>
      <c r="L10" s="10">
        <f t="shared" si="7"/>
        <v>6500</v>
      </c>
      <c r="M10" s="10">
        <f t="shared" si="7"/>
        <v>6500</v>
      </c>
      <c r="N10" s="10">
        <f t="shared" si="7"/>
        <v>6500</v>
      </c>
      <c r="O10" s="10">
        <f t="shared" si="7"/>
        <v>6500</v>
      </c>
      <c r="P10" s="15">
        <f t="shared" si="4"/>
        <v>71500</v>
      </c>
    </row>
    <row r="11" spans="1:16">
      <c r="A11">
        <v>8</v>
      </c>
      <c r="B11" t="s">
        <v>174</v>
      </c>
      <c r="C11" s="13">
        <v>10000</v>
      </c>
      <c r="D11" s="10"/>
      <c r="E11" s="10"/>
      <c r="F11" s="10">
        <f t="shared" ref="F11:O11" si="8">$C$11</f>
        <v>10000</v>
      </c>
      <c r="G11" s="10">
        <f t="shared" si="8"/>
        <v>10000</v>
      </c>
      <c r="H11" s="10">
        <f t="shared" si="8"/>
        <v>10000</v>
      </c>
      <c r="I11" s="10">
        <f t="shared" si="8"/>
        <v>10000</v>
      </c>
      <c r="J11" s="10">
        <f t="shared" si="8"/>
        <v>10000</v>
      </c>
      <c r="K11" s="10">
        <f t="shared" si="8"/>
        <v>10000</v>
      </c>
      <c r="L11" s="10">
        <f t="shared" si="8"/>
        <v>10000</v>
      </c>
      <c r="M11" s="10">
        <f t="shared" si="8"/>
        <v>10000</v>
      </c>
      <c r="N11" s="10">
        <f t="shared" si="8"/>
        <v>10000</v>
      </c>
      <c r="O11" s="10">
        <f t="shared" si="8"/>
        <v>10000</v>
      </c>
      <c r="P11" s="15">
        <f t="shared" si="4"/>
        <v>100000</v>
      </c>
    </row>
    <row r="12" spans="1:16">
      <c r="A12">
        <v>9</v>
      </c>
      <c r="B12" t="s">
        <v>175</v>
      </c>
      <c r="C12" s="13">
        <v>15000</v>
      </c>
      <c r="D12" s="10">
        <f>$C$12</f>
        <v>15000</v>
      </c>
      <c r="E12" s="10">
        <f t="shared" ref="E12:O12" si="9">$C$12</f>
        <v>15000</v>
      </c>
      <c r="F12" s="10">
        <f t="shared" si="9"/>
        <v>15000</v>
      </c>
      <c r="G12" s="10">
        <f t="shared" si="9"/>
        <v>15000</v>
      </c>
      <c r="H12" s="10">
        <f t="shared" si="9"/>
        <v>15000</v>
      </c>
      <c r="I12" s="10">
        <f t="shared" si="9"/>
        <v>15000</v>
      </c>
      <c r="J12" s="10">
        <f t="shared" si="9"/>
        <v>15000</v>
      </c>
      <c r="K12" s="10">
        <f t="shared" si="9"/>
        <v>15000</v>
      </c>
      <c r="L12" s="10">
        <f t="shared" si="9"/>
        <v>15000</v>
      </c>
      <c r="M12" s="10">
        <f t="shared" si="9"/>
        <v>15000</v>
      </c>
      <c r="N12" s="10">
        <f t="shared" si="9"/>
        <v>15000</v>
      </c>
      <c r="O12" s="10">
        <f t="shared" si="9"/>
        <v>15000</v>
      </c>
      <c r="P12" s="15">
        <f t="shared" si="4"/>
        <v>180000</v>
      </c>
    </row>
    <row r="13" spans="1:16">
      <c r="A13">
        <v>10</v>
      </c>
      <c r="B13" t="s">
        <v>176</v>
      </c>
      <c r="C13" s="13">
        <v>15000</v>
      </c>
      <c r="D13" s="10"/>
      <c r="E13" s="10"/>
      <c r="F13" s="10">
        <f t="shared" ref="F13:O13" si="10">$C$13</f>
        <v>15000</v>
      </c>
      <c r="G13" s="10">
        <f t="shared" si="10"/>
        <v>15000</v>
      </c>
      <c r="H13" s="10">
        <f t="shared" si="10"/>
        <v>15000</v>
      </c>
      <c r="I13" s="10">
        <f t="shared" si="10"/>
        <v>15000</v>
      </c>
      <c r="J13" s="10">
        <f t="shared" si="10"/>
        <v>15000</v>
      </c>
      <c r="K13" s="10">
        <f t="shared" si="10"/>
        <v>15000</v>
      </c>
      <c r="L13" s="10">
        <f t="shared" si="10"/>
        <v>15000</v>
      </c>
      <c r="M13" s="10">
        <f t="shared" si="10"/>
        <v>15000</v>
      </c>
      <c r="N13" s="10">
        <f t="shared" si="10"/>
        <v>15000</v>
      </c>
      <c r="O13" s="10">
        <f t="shared" si="10"/>
        <v>15000</v>
      </c>
      <c r="P13" s="15">
        <f t="shared" si="4"/>
        <v>150000</v>
      </c>
    </row>
    <row r="14" spans="1:16">
      <c r="A14">
        <v>11</v>
      </c>
      <c r="B14" t="s">
        <v>88</v>
      </c>
      <c r="C14" s="13">
        <v>12500</v>
      </c>
      <c r="D14" s="10">
        <f>$C$14</f>
        <v>12500</v>
      </c>
      <c r="E14" s="10">
        <f t="shared" ref="E14:O14" si="11">$C$14</f>
        <v>12500</v>
      </c>
      <c r="F14" s="10">
        <f t="shared" si="11"/>
        <v>12500</v>
      </c>
      <c r="G14" s="10">
        <f t="shared" si="11"/>
        <v>12500</v>
      </c>
      <c r="H14" s="10">
        <f t="shared" si="11"/>
        <v>12500</v>
      </c>
      <c r="I14" s="10">
        <f t="shared" si="11"/>
        <v>12500</v>
      </c>
      <c r="J14" s="10">
        <f t="shared" si="11"/>
        <v>12500</v>
      </c>
      <c r="K14" s="10">
        <f t="shared" si="11"/>
        <v>12500</v>
      </c>
      <c r="L14" s="10">
        <f t="shared" si="11"/>
        <v>12500</v>
      </c>
      <c r="M14" s="10">
        <f t="shared" si="11"/>
        <v>12500</v>
      </c>
      <c r="N14" s="10">
        <f t="shared" si="11"/>
        <v>12500</v>
      </c>
      <c r="O14" s="10">
        <f t="shared" si="11"/>
        <v>12500</v>
      </c>
      <c r="P14" s="15">
        <f t="shared" si="4"/>
        <v>150000</v>
      </c>
    </row>
    <row r="15" spans="1:16">
      <c r="A15">
        <v>12</v>
      </c>
      <c r="B15" t="s">
        <v>177</v>
      </c>
      <c r="C15" s="13">
        <v>7000</v>
      </c>
      <c r="D15" s="10"/>
      <c r="E15" s="10"/>
      <c r="F15" s="10">
        <f t="shared" ref="F15:O15" si="12">$C$15</f>
        <v>7000</v>
      </c>
      <c r="G15" s="10">
        <f t="shared" si="12"/>
        <v>7000</v>
      </c>
      <c r="H15" s="10">
        <f t="shared" si="12"/>
        <v>7000</v>
      </c>
      <c r="I15" s="10">
        <f t="shared" si="12"/>
        <v>7000</v>
      </c>
      <c r="J15" s="10">
        <f t="shared" si="12"/>
        <v>7000</v>
      </c>
      <c r="K15" s="10">
        <f t="shared" si="12"/>
        <v>7000</v>
      </c>
      <c r="L15" s="10">
        <f t="shared" si="12"/>
        <v>7000</v>
      </c>
      <c r="M15" s="10">
        <f t="shared" si="12"/>
        <v>7000</v>
      </c>
      <c r="N15" s="10">
        <f t="shared" si="12"/>
        <v>7000</v>
      </c>
      <c r="O15" s="10">
        <f t="shared" si="12"/>
        <v>7000</v>
      </c>
      <c r="P15" s="15">
        <f t="shared" si="4"/>
        <v>70000</v>
      </c>
    </row>
    <row r="16" spans="1:16"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 t="s">
        <v>178</v>
      </c>
      <c r="O16" s="10"/>
      <c r="P16" s="15">
        <f>SUM(P4:P15)</f>
        <v>1640250</v>
      </c>
    </row>
    <row r="17" spans="1:16">
      <c r="A17" t="s">
        <v>50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>
      <c r="A18">
        <v>1</v>
      </c>
      <c r="B18" t="s">
        <v>51</v>
      </c>
      <c r="C18" s="13">
        <v>10000</v>
      </c>
      <c r="D18" s="10"/>
      <c r="E18" s="10"/>
      <c r="F18" s="10">
        <f t="shared" ref="F18:O18" si="13">$C$18</f>
        <v>10000</v>
      </c>
      <c r="G18" s="10">
        <f t="shared" si="13"/>
        <v>10000</v>
      </c>
      <c r="H18" s="10">
        <f t="shared" si="13"/>
        <v>10000</v>
      </c>
      <c r="I18" s="10">
        <f t="shared" si="13"/>
        <v>10000</v>
      </c>
      <c r="J18" s="10">
        <f t="shared" si="13"/>
        <v>10000</v>
      </c>
      <c r="K18" s="10">
        <f t="shared" si="13"/>
        <v>10000</v>
      </c>
      <c r="L18" s="10">
        <f t="shared" si="13"/>
        <v>10000</v>
      </c>
      <c r="M18" s="10">
        <f t="shared" si="13"/>
        <v>10000</v>
      </c>
      <c r="N18" s="10">
        <f t="shared" si="13"/>
        <v>10000</v>
      </c>
      <c r="O18" s="10">
        <f t="shared" si="13"/>
        <v>10000</v>
      </c>
      <c r="P18" s="15">
        <f t="shared" si="4"/>
        <v>100000</v>
      </c>
    </row>
    <row r="19" spans="1:16">
      <c r="A19">
        <v>2</v>
      </c>
      <c r="B19" t="s">
        <v>52</v>
      </c>
      <c r="C19" s="13">
        <v>5000</v>
      </c>
      <c r="D19" s="10"/>
      <c r="E19" s="10"/>
      <c r="F19" s="10">
        <f t="shared" ref="F19:O19" si="14">$C$19</f>
        <v>5000</v>
      </c>
      <c r="G19" s="10">
        <f t="shared" si="14"/>
        <v>5000</v>
      </c>
      <c r="H19" s="10">
        <f t="shared" si="14"/>
        <v>5000</v>
      </c>
      <c r="I19" s="10">
        <f t="shared" si="14"/>
        <v>5000</v>
      </c>
      <c r="J19" s="10">
        <f t="shared" si="14"/>
        <v>5000</v>
      </c>
      <c r="K19" s="10">
        <f t="shared" si="14"/>
        <v>5000</v>
      </c>
      <c r="L19" s="10">
        <f t="shared" si="14"/>
        <v>5000</v>
      </c>
      <c r="M19" s="10">
        <f t="shared" si="14"/>
        <v>5000</v>
      </c>
      <c r="N19" s="10">
        <f t="shared" si="14"/>
        <v>5000</v>
      </c>
      <c r="O19" s="10">
        <f t="shared" si="14"/>
        <v>5000</v>
      </c>
      <c r="P19" s="15">
        <f t="shared" si="4"/>
        <v>50000</v>
      </c>
    </row>
    <row r="20" spans="1:16">
      <c r="A20">
        <v>3</v>
      </c>
      <c r="B20" t="s">
        <v>53</v>
      </c>
      <c r="C20" s="16">
        <v>5000</v>
      </c>
      <c r="D20" s="17"/>
      <c r="E20" s="17"/>
      <c r="F20" s="17">
        <f t="shared" ref="F20:O20" si="15">$C$20</f>
        <v>5000</v>
      </c>
      <c r="G20" s="17">
        <f t="shared" si="15"/>
        <v>5000</v>
      </c>
      <c r="H20" s="17">
        <f t="shared" si="15"/>
        <v>5000</v>
      </c>
      <c r="I20" s="17">
        <f t="shared" si="15"/>
        <v>5000</v>
      </c>
      <c r="J20" s="17">
        <f t="shared" si="15"/>
        <v>5000</v>
      </c>
      <c r="K20" s="17">
        <f t="shared" si="15"/>
        <v>5000</v>
      </c>
      <c r="L20" s="17">
        <f t="shared" si="15"/>
        <v>5000</v>
      </c>
      <c r="M20" s="17">
        <f t="shared" si="15"/>
        <v>5000</v>
      </c>
      <c r="N20" s="17">
        <f t="shared" si="15"/>
        <v>5000</v>
      </c>
      <c r="O20" s="17">
        <f t="shared" si="15"/>
        <v>5000</v>
      </c>
      <c r="P20" s="18">
        <f t="shared" si="4"/>
        <v>50000</v>
      </c>
    </row>
    <row r="21" spans="1:16" ht="15" thickBot="1">
      <c r="C21" s="23">
        <f t="shared" ref="C21:O21" si="16">SUM(C4:C20)</f>
        <v>169000</v>
      </c>
      <c r="D21" s="24">
        <f t="shared" si="16"/>
        <v>78750</v>
      </c>
      <c r="E21" s="24">
        <f t="shared" si="16"/>
        <v>85250</v>
      </c>
      <c r="F21" s="24">
        <f t="shared" si="16"/>
        <v>155250</v>
      </c>
      <c r="G21" s="24">
        <f t="shared" si="16"/>
        <v>169000</v>
      </c>
      <c r="H21" s="24">
        <f>SUM(H4:H20)</f>
        <v>169000</v>
      </c>
      <c r="I21" s="24">
        <f t="shared" si="16"/>
        <v>169000</v>
      </c>
      <c r="J21" s="24">
        <f t="shared" si="16"/>
        <v>169000</v>
      </c>
      <c r="K21" s="24">
        <f t="shared" si="16"/>
        <v>169000</v>
      </c>
      <c r="L21" s="24">
        <f t="shared" si="16"/>
        <v>169000</v>
      </c>
      <c r="M21" s="24">
        <f t="shared" si="16"/>
        <v>169000</v>
      </c>
      <c r="N21" s="24">
        <f t="shared" si="16"/>
        <v>169000</v>
      </c>
      <c r="O21" s="24">
        <f t="shared" si="16"/>
        <v>169000</v>
      </c>
      <c r="P21" s="25">
        <f>SUM(D21:O21)</f>
        <v>1840250</v>
      </c>
    </row>
    <row r="22" spans="1:16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>
      <c r="A23">
        <v>15</v>
      </c>
      <c r="B23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CBD-0847-4D65-BFDD-E3464CB6C2A7}">
  <sheetPr>
    <tabColor rgb="FFFF0000"/>
  </sheetPr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e764e155-cc48-4eb5-b009-76cf08563668" xsi:nil="true"/>
    <TaxCatchAll xmlns="9717cb64-de2a-4cdf-bd27-85fa6d8b023d" xsi:nil="true"/>
    <lcf76f155ced4ddcb4097134ff3c332f xmlns="e764e155-cc48-4eb5-b009-76cf0856366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596F18611C243A6F7E6E708E1D8A6" ma:contentTypeVersion="24" ma:contentTypeDescription="Create a new document." ma:contentTypeScope="" ma:versionID="32a6e3ab83a7a43fa5b86e2b2bb20b08">
  <xsd:schema xmlns:xsd="http://www.w3.org/2001/XMLSchema" xmlns:xs="http://www.w3.org/2001/XMLSchema" xmlns:p="http://schemas.microsoft.com/office/2006/metadata/properties" xmlns:ns2="e764e155-cc48-4eb5-b009-76cf08563668" xmlns:ns3="9717cb64-de2a-4cdf-bd27-85fa6d8b023d" targetNamespace="http://schemas.microsoft.com/office/2006/metadata/properties" ma:root="true" ma:fieldsID="713dd847b782bdbb5df143301faa3441" ns2:_="" ns3:_="">
    <xsd:import namespace="e764e155-cc48-4eb5-b009-76cf08563668"/>
    <xsd:import namespace="9717cb64-de2a-4cdf-bd27-85fa6d8b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4e155-cc48-4eb5-b009-76cf08563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dd53a2-6de3-4582-87cc-fbed6815d8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4" nillable="true" ma:displayName="Image" ma:format="Thumbnail" ma:internalName="Imag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7cb64-de2a-4cdf-bd27-85fa6d8b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3158ba-4128-44c4-b0fb-5e48f78c78af}" ma:internalName="TaxCatchAll" ma:showField="CatchAllData" ma:web="9717cb64-de2a-4cdf-bd27-85fa6d8b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EBE397-AE46-4A76-B468-A7FBBC08663B}"/>
</file>

<file path=customXml/itemProps2.xml><?xml version="1.0" encoding="utf-8"?>
<ds:datastoreItem xmlns:ds="http://schemas.openxmlformats.org/officeDocument/2006/customXml" ds:itemID="{F86B201F-3771-4E6B-9E66-AE8CD1B2E36D}"/>
</file>

<file path=customXml/itemProps3.xml><?xml version="1.0" encoding="utf-8"?>
<ds:datastoreItem xmlns:ds="http://schemas.openxmlformats.org/officeDocument/2006/customXml" ds:itemID="{D9EFEE83-722F-4AB6-AFDE-3AF5198E3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Tricca</dc:creator>
  <cp:keywords/>
  <dc:description/>
  <cp:lastModifiedBy/>
  <cp:revision/>
  <dcterms:created xsi:type="dcterms:W3CDTF">2020-10-03T23:09:10Z</dcterms:created>
  <dcterms:modified xsi:type="dcterms:W3CDTF">2023-11-10T20:29:57Z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0x0101006C9596F18611C243A6F7E6E708E1D8A6</vt:lpwstr>
  </property>
</Properties>
</file>